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 activeTab="1"/>
  </bookViews>
  <sheets>
    <sheet name="Computer" sheetId="1" r:id="rId1"/>
    <sheet name="Handmatig" sheetId="14" r:id="rId2"/>
    <sheet name="Lotingsschema" sheetId="15" r:id="rId3"/>
  </sheets>
  <definedNames>
    <definedName name="_xlnm.Print_Area" localSheetId="0">Computer!$A$1:$AR$44</definedName>
    <definedName name="_xlnm.Print_Area" localSheetId="1">Handmatig!$A$1:$AH$45</definedName>
    <definedName name="_xlnm.Print_Titles" localSheetId="1">Handmatig!$8:$8</definedName>
  </definedNames>
  <calcPr calcId="125725" fullCalcOnLoad="1"/>
</workbook>
</file>

<file path=xl/calcChain.xml><?xml version="1.0" encoding="utf-8"?>
<calcChain xmlns="http://schemas.openxmlformats.org/spreadsheetml/2006/main">
  <c r="AL47" i="1"/>
  <c r="AM47"/>
  <c r="AN47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1"/>
  <c r="AR42"/>
  <c r="AR43"/>
  <c r="AR45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2"/>
  <c r="AE21"/>
  <c r="AE20"/>
  <c r="AE19"/>
  <c r="AE18"/>
  <c r="AE17"/>
  <c r="AE16"/>
  <c r="AE15"/>
  <c r="AE14"/>
  <c r="AE13"/>
  <c r="AE12"/>
  <c r="AE11"/>
  <c r="AE10"/>
  <c r="AB45"/>
  <c r="AB44"/>
  <c r="AB43"/>
  <c r="AB42"/>
  <c r="AB41"/>
  <c r="AX41" s="1"/>
  <c r="AB40"/>
  <c r="AB39"/>
  <c r="AB38"/>
  <c r="AB37"/>
  <c r="AX37" s="1"/>
  <c r="AB36"/>
  <c r="AB35"/>
  <c r="AB34"/>
  <c r="AB33"/>
  <c r="AX33" s="1"/>
  <c r="AB32"/>
  <c r="AB31"/>
  <c r="AB30"/>
  <c r="AB29"/>
  <c r="AB28"/>
  <c r="AB27"/>
  <c r="AB26"/>
  <c r="AB25"/>
  <c r="AB24"/>
  <c r="AB22"/>
  <c r="AB21"/>
  <c r="AX21" s="1"/>
  <c r="AB20"/>
  <c r="AB19"/>
  <c r="AB18"/>
  <c r="AB17"/>
  <c r="AX17" s="1"/>
  <c r="AB16"/>
  <c r="AB15"/>
  <c r="AB14"/>
  <c r="AB13"/>
  <c r="AX13" s="1"/>
  <c r="AB12"/>
  <c r="AB11"/>
  <c r="AB10"/>
  <c r="Z45"/>
  <c r="Z44"/>
  <c r="Z43"/>
  <c r="Z42"/>
  <c r="Z41"/>
  <c r="Z40"/>
  <c r="Z39"/>
  <c r="Z38"/>
  <c r="Z37"/>
  <c r="Z36"/>
  <c r="Z35"/>
  <c r="Z34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W45"/>
  <c r="W44"/>
  <c r="AW44" s="1"/>
  <c r="W43"/>
  <c r="W42"/>
  <c r="W41"/>
  <c r="W40"/>
  <c r="AW40" s="1"/>
  <c r="W39"/>
  <c r="W38"/>
  <c r="W37"/>
  <c r="W36"/>
  <c r="AW36" s="1"/>
  <c r="W35"/>
  <c r="W34"/>
  <c r="W32"/>
  <c r="W31"/>
  <c r="AW31" s="1"/>
  <c r="W30"/>
  <c r="W29"/>
  <c r="W28"/>
  <c r="W27"/>
  <c r="AW27" s="1"/>
  <c r="W26"/>
  <c r="W25"/>
  <c r="W24"/>
  <c r="W23"/>
  <c r="W22"/>
  <c r="W21"/>
  <c r="W20"/>
  <c r="W19"/>
  <c r="AW19" s="1"/>
  <c r="W18"/>
  <c r="W17"/>
  <c r="W16"/>
  <c r="W15"/>
  <c r="AW15" s="1"/>
  <c r="W14"/>
  <c r="W13"/>
  <c r="W12"/>
  <c r="W11"/>
  <c r="W10"/>
  <c r="U45"/>
  <c r="U44"/>
  <c r="U43"/>
  <c r="U42"/>
  <c r="U41"/>
  <c r="U40"/>
  <c r="U39"/>
  <c r="U38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R45"/>
  <c r="R44"/>
  <c r="R43"/>
  <c r="R42"/>
  <c r="AV42" s="1"/>
  <c r="R41"/>
  <c r="R40"/>
  <c r="R39"/>
  <c r="R38"/>
  <c r="AV38" s="1"/>
  <c r="AV37"/>
  <c r="R36"/>
  <c r="R35"/>
  <c r="R34"/>
  <c r="R33"/>
  <c r="AV33" s="1"/>
  <c r="R32"/>
  <c r="R31"/>
  <c r="R30"/>
  <c r="R29"/>
  <c r="AV29" s="1"/>
  <c r="R28"/>
  <c r="R27"/>
  <c r="R26"/>
  <c r="AV26" s="1"/>
  <c r="R25"/>
  <c r="R24"/>
  <c r="R23"/>
  <c r="R22"/>
  <c r="AV22" s="1"/>
  <c r="R21"/>
  <c r="R20"/>
  <c r="R19"/>
  <c r="R18"/>
  <c r="AV18" s="1"/>
  <c r="R17"/>
  <c r="AV17" s="1"/>
  <c r="R16"/>
  <c r="R15"/>
  <c r="R14"/>
  <c r="R13"/>
  <c r="R12"/>
  <c r="R11"/>
  <c r="R10"/>
  <c r="P45"/>
  <c r="P44"/>
  <c r="P43"/>
  <c r="P42"/>
  <c r="P41"/>
  <c r="P40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4"/>
  <c r="K23"/>
  <c r="K22"/>
  <c r="K21"/>
  <c r="K20"/>
  <c r="K19"/>
  <c r="K18"/>
  <c r="K17"/>
  <c r="K16"/>
  <c r="K15"/>
  <c r="K14"/>
  <c r="K13"/>
  <c r="K12"/>
  <c r="K11"/>
  <c r="K10"/>
  <c r="K9"/>
  <c r="M45"/>
  <c r="M44"/>
  <c r="M43"/>
  <c r="M42"/>
  <c r="M41"/>
  <c r="M40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H45"/>
  <c r="H44"/>
  <c r="AT44" s="1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AE9"/>
  <c r="AB9"/>
  <c r="Z9"/>
  <c r="W9"/>
  <c r="AP45"/>
  <c r="AO45"/>
  <c r="AN45"/>
  <c r="AM45"/>
  <c r="AL45"/>
  <c r="AK45"/>
  <c r="AJ45"/>
  <c r="AI45"/>
  <c r="AH45"/>
  <c r="AG45"/>
  <c r="AQ45" s="1"/>
  <c r="AP44"/>
  <c r="AR44" s="1"/>
  <c r="AO44"/>
  <c r="AN44"/>
  <c r="AM44"/>
  <c r="AL44"/>
  <c r="AK44"/>
  <c r="AJ44"/>
  <c r="AI44"/>
  <c r="AH44"/>
  <c r="AG44"/>
  <c r="AQ44" s="1"/>
  <c r="AP43"/>
  <c r="AO43"/>
  <c r="AN43"/>
  <c r="AM43"/>
  <c r="AL43"/>
  <c r="AK43"/>
  <c r="AJ43"/>
  <c r="AI43"/>
  <c r="AH43"/>
  <c r="AG43"/>
  <c r="AQ43" s="1"/>
  <c r="AS43" s="1"/>
  <c r="AP42"/>
  <c r="AO42"/>
  <c r="AN42"/>
  <c r="AM42"/>
  <c r="AL42"/>
  <c r="AK42"/>
  <c r="AJ42"/>
  <c r="AI42"/>
  <c r="AH42"/>
  <c r="AG42"/>
  <c r="AQ42" s="1"/>
  <c r="AS42" s="1"/>
  <c r="AP41"/>
  <c r="AO41"/>
  <c r="AN41"/>
  <c r="AM41"/>
  <c r="AL41"/>
  <c r="AK41"/>
  <c r="AJ41"/>
  <c r="AI41"/>
  <c r="AH41"/>
  <c r="AG41"/>
  <c r="AQ41" s="1"/>
  <c r="AP40"/>
  <c r="AO40"/>
  <c r="AO47" s="1"/>
  <c r="AN40"/>
  <c r="AM40"/>
  <c r="AL40"/>
  <c r="AK40"/>
  <c r="AJ40"/>
  <c r="AI40"/>
  <c r="AH40"/>
  <c r="AG40"/>
  <c r="AP39"/>
  <c r="AO39"/>
  <c r="AN39"/>
  <c r="AM39"/>
  <c r="AL39"/>
  <c r="AK39"/>
  <c r="AJ39"/>
  <c r="AI39"/>
  <c r="AH39"/>
  <c r="AG39"/>
  <c r="AQ39" s="1"/>
  <c r="AS39" s="1"/>
  <c r="AP38"/>
  <c r="AO38"/>
  <c r="AN38"/>
  <c r="AM38"/>
  <c r="AL38"/>
  <c r="AK38"/>
  <c r="AJ38"/>
  <c r="AI38"/>
  <c r="AH38"/>
  <c r="AG38"/>
  <c r="AQ38" s="1"/>
  <c r="AS38" s="1"/>
  <c r="AP37"/>
  <c r="AO37"/>
  <c r="AN37"/>
  <c r="AM37"/>
  <c r="AL37"/>
  <c r="AK37"/>
  <c r="AJ37"/>
  <c r="AI37"/>
  <c r="AH37"/>
  <c r="AG37"/>
  <c r="AQ37" s="1"/>
  <c r="AP36"/>
  <c r="AO36"/>
  <c r="AN36"/>
  <c r="AM36"/>
  <c r="AL36"/>
  <c r="AK36"/>
  <c r="AJ36"/>
  <c r="AI36"/>
  <c r="AH36"/>
  <c r="AG36"/>
  <c r="AQ36" s="1"/>
  <c r="AS36" s="1"/>
  <c r="AP35"/>
  <c r="AO35"/>
  <c r="AN35"/>
  <c r="AM35"/>
  <c r="AL35"/>
  <c r="AK35"/>
  <c r="AJ35"/>
  <c r="AI35"/>
  <c r="AH35"/>
  <c r="AG35"/>
  <c r="AQ35" s="1"/>
  <c r="AS35" s="1"/>
  <c r="AP34"/>
  <c r="AO34"/>
  <c r="AN34"/>
  <c r="AM34"/>
  <c r="AL34"/>
  <c r="AK34"/>
  <c r="AJ34"/>
  <c r="AI34"/>
  <c r="AH34"/>
  <c r="AG34"/>
  <c r="AQ34" s="1"/>
  <c r="AS34" s="1"/>
  <c r="AP33"/>
  <c r="AO33"/>
  <c r="AN33"/>
  <c r="AM33"/>
  <c r="AL33"/>
  <c r="AK33"/>
  <c r="AJ33"/>
  <c r="AI33"/>
  <c r="AH33"/>
  <c r="AG33"/>
  <c r="AQ33" s="1"/>
  <c r="AP32"/>
  <c r="AO32"/>
  <c r="AN32"/>
  <c r="AM32"/>
  <c r="AL32"/>
  <c r="AK32"/>
  <c r="AJ32"/>
  <c r="AI32"/>
  <c r="AH32"/>
  <c r="AG32"/>
  <c r="AQ32" s="1"/>
  <c r="AS32" s="1"/>
  <c r="AP31"/>
  <c r="AO31"/>
  <c r="AN31"/>
  <c r="AM31"/>
  <c r="AL31"/>
  <c r="AK31"/>
  <c r="AJ31"/>
  <c r="AI31"/>
  <c r="AH31"/>
  <c r="AG31"/>
  <c r="AQ31" s="1"/>
  <c r="AS31" s="1"/>
  <c r="AP30"/>
  <c r="AO30"/>
  <c r="AN30"/>
  <c r="AM30"/>
  <c r="AL30"/>
  <c r="AK30"/>
  <c r="AJ30"/>
  <c r="AI30"/>
  <c r="AH30"/>
  <c r="AG30"/>
  <c r="AQ30" s="1"/>
  <c r="AS30" s="1"/>
  <c r="AP29"/>
  <c r="AO29"/>
  <c r="AN29"/>
  <c r="AM29"/>
  <c r="AL29"/>
  <c r="AK29"/>
  <c r="AJ29"/>
  <c r="AI29"/>
  <c r="AH29"/>
  <c r="AG29"/>
  <c r="AQ29" s="1"/>
  <c r="AP28"/>
  <c r="AO28"/>
  <c r="AN28"/>
  <c r="AM28"/>
  <c r="AL28"/>
  <c r="AK28"/>
  <c r="AJ28"/>
  <c r="AI28"/>
  <c r="AH28"/>
  <c r="AG28"/>
  <c r="AQ28" s="1"/>
  <c r="AS28" s="1"/>
  <c r="AP27"/>
  <c r="AO27"/>
  <c r="AN27"/>
  <c r="AM27"/>
  <c r="AL27"/>
  <c r="AK27"/>
  <c r="AJ27"/>
  <c r="AI27"/>
  <c r="AH27"/>
  <c r="AG27"/>
  <c r="AQ27" s="1"/>
  <c r="AS27" s="1"/>
  <c r="AP26"/>
  <c r="AO26"/>
  <c r="AN26"/>
  <c r="AM26"/>
  <c r="AL26"/>
  <c r="AK26"/>
  <c r="AJ26"/>
  <c r="AI26"/>
  <c r="AH26"/>
  <c r="AG26"/>
  <c r="AQ26" s="1"/>
  <c r="AS26" s="1"/>
  <c r="AP25"/>
  <c r="AO25"/>
  <c r="AN25"/>
  <c r="AM25"/>
  <c r="AL25"/>
  <c r="AK25"/>
  <c r="AJ25"/>
  <c r="AI25"/>
  <c r="AH25"/>
  <c r="AG25"/>
  <c r="AQ25" s="1"/>
  <c r="AP24"/>
  <c r="AO24"/>
  <c r="AN24"/>
  <c r="AM24"/>
  <c r="AL24"/>
  <c r="AK24"/>
  <c r="AJ24"/>
  <c r="AI24"/>
  <c r="AH24"/>
  <c r="AG24"/>
  <c r="AQ24" s="1"/>
  <c r="AS24" s="1"/>
  <c r="AP23"/>
  <c r="AO23"/>
  <c r="AN23"/>
  <c r="AM23"/>
  <c r="AL23"/>
  <c r="AK23"/>
  <c r="AJ23"/>
  <c r="AI23"/>
  <c r="AH23"/>
  <c r="AG23"/>
  <c r="AQ23" s="1"/>
  <c r="AP22"/>
  <c r="AO22"/>
  <c r="AN22"/>
  <c r="AM22"/>
  <c r="AL22"/>
  <c r="AK22"/>
  <c r="AJ22"/>
  <c r="AI22"/>
  <c r="AH22"/>
  <c r="AG22"/>
  <c r="AQ22" s="1"/>
  <c r="AS22" s="1"/>
  <c r="AP21"/>
  <c r="AO21"/>
  <c r="AN21"/>
  <c r="AM21"/>
  <c r="AL21"/>
  <c r="AK21"/>
  <c r="AJ21"/>
  <c r="AI21"/>
  <c r="AH21"/>
  <c r="AG21"/>
  <c r="AQ21" s="1"/>
  <c r="AS21" s="1"/>
  <c r="AP20"/>
  <c r="AO20"/>
  <c r="AN20"/>
  <c r="AM20"/>
  <c r="AL20"/>
  <c r="AK20"/>
  <c r="AJ20"/>
  <c r="AI20"/>
  <c r="AH20"/>
  <c r="AG20"/>
  <c r="AQ20" s="1"/>
  <c r="AS20" s="1"/>
  <c r="AP19"/>
  <c r="AO19"/>
  <c r="AN19"/>
  <c r="AM19"/>
  <c r="AL19"/>
  <c r="AK19"/>
  <c r="AJ19"/>
  <c r="AI19"/>
  <c r="AH19"/>
  <c r="AG19"/>
  <c r="AQ19" s="1"/>
  <c r="AS19" s="1"/>
  <c r="AP18"/>
  <c r="AO18"/>
  <c r="AN18"/>
  <c r="AM18"/>
  <c r="AL18"/>
  <c r="AK18"/>
  <c r="AJ18"/>
  <c r="AI18"/>
  <c r="AH18"/>
  <c r="AG18"/>
  <c r="AQ18" s="1"/>
  <c r="AS18" s="1"/>
  <c r="AP17"/>
  <c r="AO17"/>
  <c r="AN17"/>
  <c r="AM17"/>
  <c r="AL17"/>
  <c r="AK17"/>
  <c r="AJ17"/>
  <c r="AI17"/>
  <c r="AH17"/>
  <c r="AG17"/>
  <c r="AQ17" s="1"/>
  <c r="AS17" s="1"/>
  <c r="AP16"/>
  <c r="AO16"/>
  <c r="AN16"/>
  <c r="AM16"/>
  <c r="AL16"/>
  <c r="AK16"/>
  <c r="AJ16"/>
  <c r="AI16"/>
  <c r="AH16"/>
  <c r="AG16"/>
  <c r="AQ16" s="1"/>
  <c r="AS16" s="1"/>
  <c r="AP15"/>
  <c r="AO15"/>
  <c r="AN15"/>
  <c r="AM15"/>
  <c r="AL15"/>
  <c r="AK15"/>
  <c r="AJ15"/>
  <c r="AI15"/>
  <c r="AH15"/>
  <c r="AG15"/>
  <c r="AQ15" s="1"/>
  <c r="AS15" s="1"/>
  <c r="AP14"/>
  <c r="AO14"/>
  <c r="AN14"/>
  <c r="AM14"/>
  <c r="AL14"/>
  <c r="AK14"/>
  <c r="AJ14"/>
  <c r="AI14"/>
  <c r="AH14"/>
  <c r="AG14"/>
  <c r="AQ14" s="1"/>
  <c r="AS14" s="1"/>
  <c r="AP13"/>
  <c r="AO13"/>
  <c r="AN13"/>
  <c r="AM13"/>
  <c r="AL13"/>
  <c r="AK13"/>
  <c r="AJ13"/>
  <c r="AI13"/>
  <c r="AH13"/>
  <c r="AG13"/>
  <c r="AQ13" s="1"/>
  <c r="AS13" s="1"/>
  <c r="AP12"/>
  <c r="AO12"/>
  <c r="AN12"/>
  <c r="AM12"/>
  <c r="AL12"/>
  <c r="AK12"/>
  <c r="AJ12"/>
  <c r="AI12"/>
  <c r="AH12"/>
  <c r="AG12"/>
  <c r="AQ12" s="1"/>
  <c r="AS12" s="1"/>
  <c r="AP11"/>
  <c r="AO11"/>
  <c r="AN11"/>
  <c r="AM11"/>
  <c r="AL11"/>
  <c r="AK11"/>
  <c r="AJ11"/>
  <c r="AI11"/>
  <c r="AH11"/>
  <c r="AG11"/>
  <c r="AQ11" s="1"/>
  <c r="AS11" s="1"/>
  <c r="AP10"/>
  <c r="AO10"/>
  <c r="AN10"/>
  <c r="AM10"/>
  <c r="AL10"/>
  <c r="AK10"/>
  <c r="AJ10"/>
  <c r="AI10"/>
  <c r="AH10"/>
  <c r="AG10"/>
  <c r="AQ10" s="1"/>
  <c r="AS10" s="1"/>
  <c r="AQ9"/>
  <c r="AP9"/>
  <c r="AO9"/>
  <c r="AN9"/>
  <c r="AM9"/>
  <c r="AL9"/>
  <c r="AK9"/>
  <c r="AJ9"/>
  <c r="AI9"/>
  <c r="AH9"/>
  <c r="AG9"/>
  <c r="G44" i="15"/>
  <c r="F44"/>
  <c r="E44"/>
  <c r="D44"/>
  <c r="C44"/>
  <c r="B44"/>
  <c r="AY45" i="1"/>
  <c r="AZ45"/>
  <c r="BA45"/>
  <c r="BB45"/>
  <c r="BC45"/>
  <c r="G47"/>
  <c r="F47"/>
  <c r="E47"/>
  <c r="D47"/>
  <c r="C47"/>
  <c r="C47" i="14"/>
  <c r="D47"/>
  <c r="E47"/>
  <c r="F47"/>
  <c r="G47"/>
  <c r="BE44" i="1"/>
  <c r="AY44"/>
  <c r="AZ44"/>
  <c r="BA44"/>
  <c r="BB44"/>
  <c r="BC44"/>
  <c r="Y44"/>
  <c r="T44"/>
  <c r="O44"/>
  <c r="J44"/>
  <c r="BE43"/>
  <c r="AY43"/>
  <c r="AZ43"/>
  <c r="BA43"/>
  <c r="BB43"/>
  <c r="BC43"/>
  <c r="AD43"/>
  <c r="Y43"/>
  <c r="T43"/>
  <c r="O43"/>
  <c r="J43"/>
  <c r="BE42"/>
  <c r="AY42"/>
  <c r="AZ42"/>
  <c r="BA42"/>
  <c r="BB42"/>
  <c r="BC42"/>
  <c r="AD42"/>
  <c r="Y42"/>
  <c r="T42"/>
  <c r="O42"/>
  <c r="J42"/>
  <c r="BE41"/>
  <c r="AY41"/>
  <c r="AZ41"/>
  <c r="BA41"/>
  <c r="BB41"/>
  <c r="BC41"/>
  <c r="AD41"/>
  <c r="Y41"/>
  <c r="T41"/>
  <c r="O41"/>
  <c r="J41"/>
  <c r="BE40"/>
  <c r="AY40"/>
  <c r="AZ40"/>
  <c r="BA40"/>
  <c r="BB40"/>
  <c r="BC40"/>
  <c r="AD40"/>
  <c r="T40"/>
  <c r="O40"/>
  <c r="J40"/>
  <c r="BE39"/>
  <c r="AY39"/>
  <c r="AZ39"/>
  <c r="BA39"/>
  <c r="BB39"/>
  <c r="BC39"/>
  <c r="AD39"/>
  <c r="Y39"/>
  <c r="T39"/>
  <c r="O39"/>
  <c r="J39"/>
  <c r="BE38"/>
  <c r="AY38"/>
  <c r="AZ38"/>
  <c r="BA38"/>
  <c r="BB38"/>
  <c r="BC38"/>
  <c r="AD38"/>
  <c r="Y38"/>
  <c r="T38"/>
  <c r="O38"/>
  <c r="J38"/>
  <c r="BE37"/>
  <c r="AY37"/>
  <c r="AZ37"/>
  <c r="BA37"/>
  <c r="BB37"/>
  <c r="BC37"/>
  <c r="AD37"/>
  <c r="Y37"/>
  <c r="T37"/>
  <c r="O37"/>
  <c r="J37"/>
  <c r="BE36"/>
  <c r="AY36"/>
  <c r="AZ36"/>
  <c r="BA36"/>
  <c r="BB36"/>
  <c r="BC36"/>
  <c r="AD36"/>
  <c r="Y36"/>
  <c r="T36"/>
  <c r="O36"/>
  <c r="J36"/>
  <c r="BE35"/>
  <c r="AY35"/>
  <c r="AZ35"/>
  <c r="BA35"/>
  <c r="BB35"/>
  <c r="BC35"/>
  <c r="AD35"/>
  <c r="Y35"/>
  <c r="T35"/>
  <c r="O35"/>
  <c r="J35"/>
  <c r="BE34"/>
  <c r="AY34"/>
  <c r="AZ34"/>
  <c r="BA34"/>
  <c r="BB34"/>
  <c r="BC34"/>
  <c r="AD34"/>
  <c r="Y34"/>
  <c r="T34"/>
  <c r="O34"/>
  <c r="J34"/>
  <c r="BE33"/>
  <c r="AY33"/>
  <c r="AZ33"/>
  <c r="BA33"/>
  <c r="BB33"/>
  <c r="BC33"/>
  <c r="AD33"/>
  <c r="Y33"/>
  <c r="T33"/>
  <c r="O33"/>
  <c r="J33"/>
  <c r="BE32"/>
  <c r="AY32"/>
  <c r="AZ32"/>
  <c r="BA32"/>
  <c r="BB32"/>
  <c r="BC32"/>
  <c r="AD32"/>
  <c r="Y32"/>
  <c r="T32"/>
  <c r="O32"/>
  <c r="J32"/>
  <c r="BE31"/>
  <c r="AY31"/>
  <c r="AZ31"/>
  <c r="BA31"/>
  <c r="BB31"/>
  <c r="BC31"/>
  <c r="AD31"/>
  <c r="Y31"/>
  <c r="T31"/>
  <c r="O31"/>
  <c r="J31"/>
  <c r="BE30"/>
  <c r="AY30"/>
  <c r="AZ30"/>
  <c r="BA30"/>
  <c r="BB30"/>
  <c r="BC30"/>
  <c r="AD30"/>
  <c r="Y30"/>
  <c r="T30"/>
  <c r="O30"/>
  <c r="J30"/>
  <c r="BE29"/>
  <c r="AY29"/>
  <c r="AZ29"/>
  <c r="BA29"/>
  <c r="BB29"/>
  <c r="BC29"/>
  <c r="AD29"/>
  <c r="Y29"/>
  <c r="T29"/>
  <c r="O29"/>
  <c r="J29"/>
  <c r="BE28"/>
  <c r="AY28"/>
  <c r="AZ28"/>
  <c r="BA28"/>
  <c r="BB28"/>
  <c r="BC28"/>
  <c r="AD28"/>
  <c r="Y28"/>
  <c r="T28"/>
  <c r="O28"/>
  <c r="J28"/>
  <c r="BE27"/>
  <c r="AY27"/>
  <c r="AZ27"/>
  <c r="BA27"/>
  <c r="BB27"/>
  <c r="BC27"/>
  <c r="AD27"/>
  <c r="Y27"/>
  <c r="T27"/>
  <c r="O27"/>
  <c r="J27"/>
  <c r="BE26"/>
  <c r="AY26"/>
  <c r="AZ26"/>
  <c r="BA26"/>
  <c r="BB26"/>
  <c r="BC26"/>
  <c r="AD26"/>
  <c r="Y26"/>
  <c r="T26"/>
  <c r="O26"/>
  <c r="J26"/>
  <c r="BE25"/>
  <c r="AY25"/>
  <c r="AZ25"/>
  <c r="BA25"/>
  <c r="BB25"/>
  <c r="BC25"/>
  <c r="AD25"/>
  <c r="Y25"/>
  <c r="T25"/>
  <c r="O25"/>
  <c r="J25"/>
  <c r="BE24"/>
  <c r="AY24"/>
  <c r="AZ24"/>
  <c r="BA24"/>
  <c r="BB24"/>
  <c r="BC24"/>
  <c r="AD24"/>
  <c r="Y24"/>
  <c r="T24"/>
  <c r="O24"/>
  <c r="J24"/>
  <c r="BE23"/>
  <c r="AY23"/>
  <c r="AZ23"/>
  <c r="BA23"/>
  <c r="BB23"/>
  <c r="BC23"/>
  <c r="AD23"/>
  <c r="Y23"/>
  <c r="T23"/>
  <c r="O23"/>
  <c r="J23"/>
  <c r="BE22"/>
  <c r="AY22"/>
  <c r="AZ22"/>
  <c r="BA22"/>
  <c r="BB22"/>
  <c r="BC22"/>
  <c r="AD22"/>
  <c r="Y22"/>
  <c r="T22"/>
  <c r="O22"/>
  <c r="J22"/>
  <c r="BE21"/>
  <c r="AY21"/>
  <c r="AZ21"/>
  <c r="BA21"/>
  <c r="BB21"/>
  <c r="BC21"/>
  <c r="AD21"/>
  <c r="Y21"/>
  <c r="T21"/>
  <c r="O21"/>
  <c r="J21"/>
  <c r="BE20"/>
  <c r="AY20"/>
  <c r="AZ20"/>
  <c r="BA20"/>
  <c r="BB20"/>
  <c r="BC20"/>
  <c r="AD20"/>
  <c r="Y20"/>
  <c r="T20"/>
  <c r="O20"/>
  <c r="J20"/>
  <c r="BE19"/>
  <c r="AY19"/>
  <c r="AZ19"/>
  <c r="BA19"/>
  <c r="BB19"/>
  <c r="BC19"/>
  <c r="AX19"/>
  <c r="AD19"/>
  <c r="Y19"/>
  <c r="T19"/>
  <c r="O19"/>
  <c r="J19"/>
  <c r="BE18"/>
  <c r="AY18"/>
  <c r="AZ18"/>
  <c r="BA18"/>
  <c r="BB18"/>
  <c r="BC18"/>
  <c r="AD18"/>
  <c r="Y18"/>
  <c r="T18"/>
  <c r="O18"/>
  <c r="J18"/>
  <c r="BE17"/>
  <c r="AY17"/>
  <c r="AZ17"/>
  <c r="BA17"/>
  <c r="BB17"/>
  <c r="BC17"/>
  <c r="AT17"/>
  <c r="AD17"/>
  <c r="Y17"/>
  <c r="T17"/>
  <c r="O17"/>
  <c r="J17"/>
  <c r="BE16"/>
  <c r="AY16"/>
  <c r="AZ16"/>
  <c r="BA16"/>
  <c r="BB16"/>
  <c r="BC16"/>
  <c r="AD16"/>
  <c r="Y16"/>
  <c r="T16"/>
  <c r="O16"/>
  <c r="J16"/>
  <c r="BE15"/>
  <c r="AY15"/>
  <c r="AZ15"/>
  <c r="BA15"/>
  <c r="BB15"/>
  <c r="BC15"/>
  <c r="AT15"/>
  <c r="AD15"/>
  <c r="Y15"/>
  <c r="T15"/>
  <c r="O15"/>
  <c r="J15"/>
  <c r="BE14"/>
  <c r="AY14"/>
  <c r="AZ14"/>
  <c r="BA14"/>
  <c r="BB14"/>
  <c r="BC14"/>
  <c r="AD14"/>
  <c r="Y14"/>
  <c r="T14"/>
  <c r="O14"/>
  <c r="J14"/>
  <c r="BE13"/>
  <c r="AY13"/>
  <c r="AZ13"/>
  <c r="BA13"/>
  <c r="BB13"/>
  <c r="BC13"/>
  <c r="AD13"/>
  <c r="Y13"/>
  <c r="T13"/>
  <c r="O13"/>
  <c r="J13"/>
  <c r="BE12"/>
  <c r="AY12"/>
  <c r="AZ12"/>
  <c r="BA12"/>
  <c r="BB12"/>
  <c r="BC12"/>
  <c r="AD12"/>
  <c r="Y12"/>
  <c r="T12"/>
  <c r="O12"/>
  <c r="J12"/>
  <c r="BE11"/>
  <c r="AY11"/>
  <c r="AZ11"/>
  <c r="BA11"/>
  <c r="BB11"/>
  <c r="BC11"/>
  <c r="AD11"/>
  <c r="Y11"/>
  <c r="T11"/>
  <c r="O11"/>
  <c r="J11"/>
  <c r="BE10"/>
  <c r="AY10"/>
  <c r="AZ10"/>
  <c r="BA10"/>
  <c r="BB10"/>
  <c r="BC10"/>
  <c r="AD10"/>
  <c r="Y10"/>
  <c r="T10"/>
  <c r="O10"/>
  <c r="J10"/>
  <c r="BE9"/>
  <c r="AY9"/>
  <c r="AZ9"/>
  <c r="BA9"/>
  <c r="BB9"/>
  <c r="BC9"/>
  <c r="AD9"/>
  <c r="Y9"/>
  <c r="T9"/>
  <c r="U9"/>
  <c r="R9"/>
  <c r="P9"/>
  <c r="M9"/>
  <c r="H9"/>
  <c r="O9"/>
  <c r="J9"/>
  <c r="AX20"/>
  <c r="AX22"/>
  <c r="AX23"/>
  <c r="AX24"/>
  <c r="AX26"/>
  <c r="AX27"/>
  <c r="AX28"/>
  <c r="AX30"/>
  <c r="AX31"/>
  <c r="AX32"/>
  <c r="AX34"/>
  <c r="AX35"/>
  <c r="AX36"/>
  <c r="AX38"/>
  <c r="AX39"/>
  <c r="AX40"/>
  <c r="AX42"/>
  <c r="AX43"/>
  <c r="AW25"/>
  <c r="AW26"/>
  <c r="AT27"/>
  <c r="AT28"/>
  <c r="AW29"/>
  <c r="AW30"/>
  <c r="AT31"/>
  <c r="AT32"/>
  <c r="AW33"/>
  <c r="AW34"/>
  <c r="AT35"/>
  <c r="AW35"/>
  <c r="AT36"/>
  <c r="AW38"/>
  <c r="AT39"/>
  <c r="AW39"/>
  <c r="AT40"/>
  <c r="AW41"/>
  <c r="AW42"/>
  <c r="AT43"/>
  <c r="AW43"/>
  <c r="AX44"/>
  <c r="AD44" s="1"/>
  <c r="AV44"/>
  <c r="AW17"/>
  <c r="AU27"/>
  <c r="AV28"/>
  <c r="AU35"/>
  <c r="AU43"/>
  <c r="AU44"/>
  <c r="AT11"/>
  <c r="AV15"/>
  <c r="AX15"/>
  <c r="AV16"/>
  <c r="AW22"/>
  <c r="AT23"/>
  <c r="AV23"/>
  <c r="AU28"/>
  <c r="AV36"/>
  <c r="AV40"/>
  <c r="AT10"/>
  <c r="AU15"/>
  <c r="AW16"/>
  <c r="AU19"/>
  <c r="AV21"/>
  <c r="AW23"/>
  <c r="AU24"/>
  <c r="AU30"/>
  <c r="AV34"/>
  <c r="AU36"/>
  <c r="AX16"/>
  <c r="AU20"/>
  <c r="AT22"/>
  <c r="AU23"/>
  <c r="AV24"/>
  <c r="AU31"/>
  <c r="AU32"/>
  <c r="AV39"/>
  <c r="AV11"/>
  <c r="AV12"/>
  <c r="AU13"/>
  <c r="AU16"/>
  <c r="AW18"/>
  <c r="AT19"/>
  <c r="AV19"/>
  <c r="AV20"/>
  <c r="AV30"/>
  <c r="AV31"/>
  <c r="AU34"/>
  <c r="AU39"/>
  <c r="AU40"/>
  <c r="AQ40" l="1"/>
  <c r="AX25"/>
  <c r="AX29"/>
  <c r="AQ47"/>
  <c r="AR40"/>
  <c r="AS40" s="1"/>
  <c r="AP47"/>
  <c r="AS25"/>
  <c r="AS29"/>
  <c r="AS33"/>
  <c r="AS37"/>
  <c r="AS41"/>
  <c r="BD26"/>
  <c r="AT12"/>
  <c r="AT16"/>
  <c r="AT20"/>
  <c r="AT24"/>
  <c r="AU21"/>
  <c r="AU25"/>
  <c r="AU42"/>
  <c r="AT26"/>
  <c r="AT30"/>
  <c r="AT34"/>
  <c r="AT38"/>
  <c r="AT42"/>
  <c r="AU22"/>
  <c r="AU26"/>
  <c r="AU38"/>
  <c r="AS23"/>
  <c r="BD37"/>
  <c r="BD41"/>
  <c r="AX9"/>
  <c r="AW12"/>
  <c r="AW20"/>
  <c r="AW24"/>
  <c r="AW28"/>
  <c r="AW32"/>
  <c r="AW37"/>
  <c r="BD36"/>
  <c r="BD44"/>
  <c r="AT14"/>
  <c r="AT18"/>
  <c r="AW13"/>
  <c r="AW21"/>
  <c r="AV41"/>
  <c r="BD32"/>
  <c r="BD33"/>
  <c r="BD35"/>
  <c r="BD39"/>
  <c r="BD40"/>
  <c r="BD20"/>
  <c r="BD21"/>
  <c r="BD25"/>
  <c r="BD28"/>
  <c r="BD29"/>
  <c r="BD31"/>
  <c r="BD43"/>
  <c r="AT13"/>
  <c r="AT21"/>
  <c r="AT25"/>
  <c r="AT29"/>
  <c r="AT33"/>
  <c r="AT37"/>
  <c r="AT41"/>
  <c r="AU17"/>
  <c r="BD13"/>
  <c r="BD15"/>
  <c r="BD18"/>
  <c r="BD19"/>
  <c r="BD23"/>
  <c r="BD24"/>
  <c r="BD27"/>
  <c r="BD14"/>
  <c r="BD22"/>
  <c r="BD30"/>
  <c r="BD34"/>
  <c r="BD38"/>
  <c r="BD42"/>
  <c r="BD16"/>
  <c r="BD9"/>
  <c r="AX18"/>
  <c r="AV14"/>
  <c r="AX12"/>
  <c r="BD10"/>
  <c r="BD11"/>
  <c r="BD17"/>
  <c r="AS44"/>
  <c r="AU11"/>
  <c r="AV13"/>
  <c r="AV43"/>
  <c r="AU9"/>
  <c r="AX14"/>
  <c r="AX45"/>
  <c r="AV45"/>
  <c r="AW45"/>
  <c r="AU45"/>
  <c r="AU18"/>
  <c r="AU29"/>
  <c r="AU33"/>
  <c r="AS9"/>
  <c r="AX10"/>
  <c r="AU12"/>
  <c r="AV9"/>
  <c r="AW11"/>
  <c r="AT9"/>
  <c r="AW10"/>
  <c r="AX11"/>
  <c r="AU14"/>
  <c r="AW14"/>
  <c r="AU37"/>
  <c r="AU41"/>
  <c r="BD45"/>
  <c r="AW9"/>
  <c r="AV10"/>
  <c r="BD12"/>
  <c r="AV25"/>
  <c r="AV27"/>
  <c r="AV35"/>
  <c r="AU10"/>
  <c r="AV32"/>
  <c r="AR47" l="1"/>
</calcChain>
</file>

<file path=xl/comments1.xml><?xml version="1.0" encoding="utf-8"?>
<comments xmlns="http://schemas.openxmlformats.org/spreadsheetml/2006/main">
  <authors>
    <author>Erik Vorstenbosch</author>
  </authors>
  <commentList>
    <comment ref="BF1" authorId="0">
      <text>
        <r>
          <rPr>
            <b/>
            <sz val="8"/>
            <color indexed="81"/>
            <rFont val="Tahoma"/>
            <family val="2"/>
          </rPr>
          <t>Sorteerinstructie na spelen voorronden:</t>
        </r>
        <r>
          <rPr>
            <sz val="8"/>
            <color indexed="81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<sst xmlns="http://schemas.openxmlformats.org/spreadsheetml/2006/main" count="286" uniqueCount="50">
  <si>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</si>
  <si>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</si>
  <si>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</si>
  <si>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</si>
  <si>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</si>
  <si>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</si>
  <si>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</si>
  <si>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</si>
  <si>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</si>
  <si>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</si>
  <si>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</si>
  <si>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</si>
  <si>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</si>
  <si>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</si>
  <si>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</si>
  <si>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</si>
  <si>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</si>
  <si>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</si>
  <si>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</si>
  <si>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</si>
  <si>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</si>
  <si>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saldo +/-       3</t>
  </si>
  <si>
    <t>saldo +/-       4</t>
  </si>
  <si>
    <t>saldo +/-      5</t>
  </si>
  <si>
    <t>Score ingevuld 1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</si>
  <si>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</si>
  <si>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</si>
  <si>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</si>
  <si>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V</t>
  </si>
  <si>
    <t>vrij</t>
  </si>
  <si>
    <t>controle</t>
  </si>
  <si>
    <t>saldo  +/-       1</t>
  </si>
  <si>
    <t>w/v p 2</t>
  </si>
  <si>
    <t>w/v p 3</t>
  </si>
  <si>
    <t>w/v p 4</t>
  </si>
  <si>
    <t>w/v p 5</t>
  </si>
  <si>
    <t>x</t>
  </si>
  <si>
    <t>w/v p  1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</si>
  <si>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</si>
  <si>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</si>
  <si>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</si>
  <si>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</si>
  <si>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</si>
  <si>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</si>
  <si>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</si>
  <si>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</si>
  <si>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</si>
  <si>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</si>
  <si>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37 equipes</t>
  </si>
  <si>
    <t>vrijloting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</si>
</sst>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8" fillId="0" borderId="0" xfId="0" applyFont="1"/>
    <xf numFmtId="2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17" xfId="0" applyFont="1" applyBorder="1"/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17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3" fillId="0" borderId="21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0" fillId="2" borderId="25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1" fontId="15" fillId="0" borderId="30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center" vertical="center"/>
    </xf>
    <xf numFmtId="1" fontId="10" fillId="2" borderId="35" xfId="0" applyNumberFormat="1" applyFont="1" applyFill="1" applyBorder="1" applyAlignment="1">
      <alignment horizontal="center" vertical="center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0" fillId="2" borderId="37" xfId="0" applyNumberFormat="1" applyFont="1" applyFill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right" vertical="top"/>
    </xf>
    <xf numFmtId="0" fontId="1" fillId="0" borderId="5" xfId="0" applyFont="1" applyBorder="1"/>
    <xf numFmtId="0" fontId="8" fillId="0" borderId="5" xfId="0" applyFont="1" applyBorder="1" applyAlignment="1">
      <alignment horizontal="right" vertical="top"/>
    </xf>
    <xf numFmtId="0" fontId="1" fillId="0" borderId="6" xfId="0" applyFont="1" applyBorder="1"/>
    <xf numFmtId="0" fontId="6" fillId="2" borderId="38" xfId="0" quotePrefix="1" applyFont="1" applyFill="1" applyBorder="1" applyAlignment="1">
      <alignment horizontal="center" vertical="center" wrapText="1"/>
    </xf>
    <xf numFmtId="0" fontId="6" fillId="2" borderId="39" xfId="0" quotePrefix="1" applyFont="1" applyFill="1" applyBorder="1" applyAlignment="1">
      <alignment horizontal="center" vertical="center" wrapText="1"/>
    </xf>
    <xf numFmtId="0" fontId="6" fillId="2" borderId="40" xfId="0" quotePrefix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7" fillId="2" borderId="38" xfId="0" quotePrefix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1" fontId="15" fillId="0" borderId="37" xfId="0" applyNumberFormat="1" applyFont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2" xfId="0" applyNumberFormat="1" applyFont="1" applyBorder="1" applyAlignment="1" applyProtection="1">
      <alignment horizontal="center" vertical="center"/>
      <protection locked="0"/>
    </xf>
    <xf numFmtId="0" fontId="1" fillId="0" borderId="43" xfId="0" applyFont="1" applyBorder="1"/>
    <xf numFmtId="0" fontId="3" fillId="0" borderId="7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right" vertical="top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top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right" vertical="top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>
      <alignment horizontal="right" vertical="top"/>
    </xf>
    <xf numFmtId="0" fontId="12" fillId="0" borderId="4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 shrinkToFit="1"/>
    </xf>
    <xf numFmtId="0" fontId="6" fillId="2" borderId="50" xfId="0" quotePrefix="1" applyFont="1" applyFill="1" applyBorder="1" applyAlignment="1">
      <alignment horizontal="center" vertical="center" wrapText="1"/>
    </xf>
    <xf numFmtId="0" fontId="6" fillId="2" borderId="47" xfId="0" quotePrefix="1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7" fillId="2" borderId="50" xfId="0" quotePrefix="1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17" fillId="0" borderId="13" xfId="0" applyFont="1" applyBorder="1"/>
    <xf numFmtId="0" fontId="0" fillId="0" borderId="14" xfId="0" applyBorder="1"/>
    <xf numFmtId="0" fontId="0" fillId="0" borderId="15" xfId="0" applyBorder="1"/>
    <xf numFmtId="0" fontId="15" fillId="0" borderId="12" xfId="0" applyFont="1" applyBorder="1"/>
    <xf numFmtId="0" fontId="0" fillId="0" borderId="2" xfId="0" applyBorder="1"/>
    <xf numFmtId="0" fontId="0" fillId="0" borderId="3" xfId="0" applyBorder="1"/>
    <xf numFmtId="0" fontId="0" fillId="0" borderId="27" xfId="0" applyBorder="1"/>
    <xf numFmtId="0" fontId="0" fillId="0" borderId="52" xfId="0" applyBorder="1"/>
    <xf numFmtId="0" fontId="0" fillId="0" borderId="53" xfId="0" applyBorder="1"/>
    <xf numFmtId="0" fontId="0" fillId="0" borderId="21" xfId="0" applyBorder="1"/>
    <xf numFmtId="0" fontId="0" fillId="0" borderId="22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11" xfId="0" applyBorder="1"/>
    <xf numFmtId="0" fontId="10" fillId="0" borderId="58" xfId="0" applyFont="1" applyBorder="1" applyAlignment="1">
      <alignment horizontal="center" vertical="center"/>
    </xf>
    <xf numFmtId="0" fontId="0" fillId="0" borderId="12" xfId="0" applyBorder="1"/>
    <xf numFmtId="0" fontId="10" fillId="0" borderId="2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60" xfId="0" applyFont="1" applyBorder="1"/>
    <xf numFmtId="0" fontId="10" fillId="0" borderId="5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5" fillId="0" borderId="61" xfId="0" applyFont="1" applyBorder="1"/>
    <xf numFmtId="0" fontId="0" fillId="0" borderId="61" xfId="0" applyBorder="1"/>
    <xf numFmtId="0" fontId="19" fillId="0" borderId="61" xfId="0" applyFont="1" applyBorder="1" applyAlignment="1">
      <alignment horizontal="center" vertical="center"/>
    </xf>
    <xf numFmtId="0" fontId="15" fillId="0" borderId="7" xfId="0" applyFont="1" applyBorder="1"/>
    <xf numFmtId="0" fontId="18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2" borderId="48" xfId="0" applyFont="1" applyFill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right" vertical="top"/>
    </xf>
    <xf numFmtId="0" fontId="8" fillId="0" borderId="32" xfId="0" applyFont="1" applyBorder="1" applyAlignment="1">
      <alignment horizontal="right" vertical="top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Standaard" xfId="0" builtinId="0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7"/>
  <sheetViews>
    <sheetView zoomScaleNormal="100" workbookViewId="0">
      <pane ySplit="8" topLeftCell="A21" activePane="bottomLeft" state="frozen"/>
      <selection pane="bottomLeft" activeCell="AI47" sqref="AI47"/>
    </sheetView>
  </sheetViews>
  <sheetFormatPr defaultRowHeight="12.75"/>
  <cols>
    <col min="1" max="1" width="4.42578125" style="1" customWidth="1"/>
    <col min="2" max="2" width="27.5703125" style="1" customWidth="1"/>
    <col min="3" max="7" width="3.7109375" style="1" customWidth="1"/>
    <col min="8" max="8" width="1.85546875" style="2" customWidth="1"/>
    <col min="9" max="9" width="3.7109375" style="1" customWidth="1"/>
    <col min="10" max="10" width="1.7109375" style="1" customWidth="1"/>
    <col min="11" max="11" width="1.85546875" style="2" customWidth="1"/>
    <col min="12" max="12" width="3.7109375" style="1" customWidth="1"/>
    <col min="13" max="13" width="1.85546875" style="2" customWidth="1"/>
    <col min="14" max="14" width="3.7109375" style="1" customWidth="1"/>
    <col min="15" max="15" width="1.7109375" style="1" customWidth="1"/>
    <col min="16" max="16" width="1.85546875" style="2" customWidth="1"/>
    <col min="17" max="17" width="3.7109375" style="1" customWidth="1"/>
    <col min="18" max="18" width="1.85546875" style="2" customWidth="1"/>
    <col min="19" max="19" width="3.7109375" style="1" customWidth="1"/>
    <col min="20" max="20" width="1.7109375" style="1" customWidth="1"/>
    <col min="21" max="21" width="1.85546875" style="2" customWidth="1"/>
    <col min="22" max="22" width="3.7109375" style="1" customWidth="1"/>
    <col min="23" max="23" width="1.85546875" style="2" customWidth="1"/>
    <col min="24" max="24" width="3.7109375" style="1" customWidth="1"/>
    <col min="25" max="25" width="1.7109375" style="1" customWidth="1"/>
    <col min="26" max="26" width="1.85546875" style="2" customWidth="1"/>
    <col min="27" max="27" width="3.7109375" style="1" customWidth="1"/>
    <col min="28" max="28" width="1.85546875" style="2" customWidth="1"/>
    <col min="29" max="29" width="3.7109375" style="1" customWidth="1"/>
    <col min="30" max="30" width="1.7109375" style="1" customWidth="1"/>
    <col min="31" max="31" width="1.85546875" style="2" customWidth="1"/>
    <col min="32" max="32" width="3.7109375" style="1" customWidth="1"/>
    <col min="33" max="33" width="4.28515625" style="1" customWidth="1"/>
    <col min="34" max="37" width="4.140625" style="1" customWidth="1"/>
    <col min="38" max="38" width="3.8554687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/>
  </cols>
  <sheetData>
    <row r="1" spans="1:61"/>
    <row r="3" spans="1:61" ht="15.75">
      <c r="A3" s="164" t="s">
        <v>10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</row>
    <row r="5" spans="1:61">
      <c r="A5" s="166" t="s">
        <v>11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</row>
    <row r="6" spans="1:61" ht="17.25" customHeight="1"/>
    <row r="7" spans="1:61" ht="2.25" customHeight="1" thickBot="1"/>
    <row r="8" spans="1:61" ht="37.5" customHeight="1" thickBot="1">
      <c r="A8" s="118"/>
      <c r="B8" s="119" t="s">
        <v>0</v>
      </c>
      <c r="C8" s="120" t="s">
        <v>7</v>
      </c>
      <c r="D8" s="121" t="s">
        <v>8</v>
      </c>
      <c r="E8" s="121" t="s">
        <v>9</v>
      </c>
      <c r="F8" s="121" t="s">
        <v>9</v>
      </c>
      <c r="G8" s="121" t="s">
        <v>9</v>
      </c>
      <c r="H8" s="122"/>
      <c r="I8" s="168" t="s">
        <v>1</v>
      </c>
      <c r="J8" s="169"/>
      <c r="K8" s="169"/>
      <c r="L8" s="169"/>
      <c r="M8" s="123"/>
      <c r="N8" s="168" t="s">
        <v>2</v>
      </c>
      <c r="O8" s="169"/>
      <c r="P8" s="169"/>
      <c r="Q8" s="169"/>
      <c r="R8" s="123"/>
      <c r="S8" s="168" t="s">
        <v>3</v>
      </c>
      <c r="T8" s="169"/>
      <c r="U8" s="169"/>
      <c r="V8" s="169"/>
      <c r="W8" s="123"/>
      <c r="X8" s="168" t="s">
        <v>19</v>
      </c>
      <c r="Y8" s="169"/>
      <c r="Z8" s="169"/>
      <c r="AA8" s="169"/>
      <c r="AB8" s="123"/>
      <c r="AC8" s="168" t="s">
        <v>20</v>
      </c>
      <c r="AD8" s="169"/>
      <c r="AE8" s="169"/>
      <c r="AF8" s="170"/>
      <c r="AG8" s="124" t="s">
        <v>37</v>
      </c>
      <c r="AH8" s="11" t="s">
        <v>32</v>
      </c>
      <c r="AI8" s="11" t="s">
        <v>33</v>
      </c>
      <c r="AJ8" s="11" t="s">
        <v>34</v>
      </c>
      <c r="AK8" s="125" t="s">
        <v>35</v>
      </c>
      <c r="AL8" s="126" t="s">
        <v>31</v>
      </c>
      <c r="AM8" s="10" t="s">
        <v>6</v>
      </c>
      <c r="AN8" s="10" t="s">
        <v>21</v>
      </c>
      <c r="AO8" s="10" t="s">
        <v>22</v>
      </c>
      <c r="AP8" s="127" t="s">
        <v>23</v>
      </c>
      <c r="AQ8" s="128" t="s">
        <v>4</v>
      </c>
      <c r="AR8" s="129" t="s">
        <v>5</v>
      </c>
      <c r="AS8" s="8" t="s">
        <v>12</v>
      </c>
      <c r="AT8" s="8" t="s">
        <v>13</v>
      </c>
      <c r="AU8" s="8" t="s">
        <v>14</v>
      </c>
      <c r="AV8" s="8" t="s">
        <v>15</v>
      </c>
      <c r="AW8" s="8" t="s">
        <v>17</v>
      </c>
      <c r="AX8" s="8" t="s">
        <v>18</v>
      </c>
      <c r="AY8" s="163" t="s">
        <v>16</v>
      </c>
      <c r="AZ8" s="163"/>
      <c r="BA8" s="163"/>
      <c r="BB8" s="163"/>
      <c r="BC8" s="163"/>
      <c r="BD8" s="163"/>
      <c r="BE8" s="8" t="s">
        <v>24</v>
      </c>
      <c r="BF8" s="8"/>
      <c r="BG8" s="8"/>
      <c r="BH8" s="8"/>
      <c r="BI8" s="8"/>
    </row>
    <row r="9" spans="1:61" ht="24.95" customHeight="1">
      <c r="A9" s="104">
        <v>1</v>
      </c>
      <c r="B9" s="19"/>
      <c r="C9" s="20">
        <v>32</v>
      </c>
      <c r="D9" s="20">
        <v>36</v>
      </c>
      <c r="E9" s="20">
        <v>16</v>
      </c>
      <c r="F9" s="20">
        <v>18</v>
      </c>
      <c r="G9" s="21">
        <v>30</v>
      </c>
      <c r="H9" s="105">
        <f t="shared" ref="H9:H45" si="0">VLOOKUP($C9,$A$9:$AF$44,12)</f>
        <v>0</v>
      </c>
      <c r="I9" s="106"/>
      <c r="J9" s="107" t="str">
        <f>IF(OR(COUNTBLANK(I9)&gt;0,COUNTBLANK(L9)&gt;0),"X",IF(OR(AND(I9=13,L9&gt;=0,L9&lt;13),AND(L9=13,I9&gt;=0,I9&lt;13)),IF(AL9=AT9,"-","X"),"X"))</f>
        <v>X</v>
      </c>
      <c r="K9" s="105">
        <f>VLOOKUP($C9,$A$9:$AF$44,9)</f>
        <v>0</v>
      </c>
      <c r="L9" s="109"/>
      <c r="M9" s="110">
        <f t="shared" ref="M9:M45" si="1">VLOOKUP($D9,$A$9:$AF$44,17)</f>
        <v>0</v>
      </c>
      <c r="N9" s="106"/>
      <c r="O9" s="107" t="str">
        <f>IF(OR(COUNTBLANK(N9)&gt;0,COUNTBLANK(Q9)&gt;0),"X",IF(OR(AND(N9=13,Q9&gt;=0,Q9&lt;13),AND(Q9=13,N9&gt;=0,N9&lt;13)),IF(AM9=AU9,"-","X"),"X"))</f>
        <v>X</v>
      </c>
      <c r="P9" s="108">
        <f t="shared" ref="P9:P45" si="2">VLOOKUP($D9,$A$9:$AF$44,14)</f>
        <v>0</v>
      </c>
      <c r="Q9" s="111"/>
      <c r="R9" s="112">
        <f t="shared" ref="R9:R45" si="3">VLOOKUP($E9,$A$9:$AF$44,22)</f>
        <v>0</v>
      </c>
      <c r="S9" s="106"/>
      <c r="T9" s="107" t="str">
        <f>IF(OR(COUNTBLANK(S9)&gt;0,COUNTBLANK(V9)&gt;0),"X",IF(OR(AND(S9=13,V9&gt;=0,V9&lt;13),AND(V9=13,S9&gt;=0,S9&lt;13)),IF(AN9=AV9,"-","X"),"X"))</f>
        <v>X</v>
      </c>
      <c r="U9" s="108">
        <f t="shared" ref="U9:U45" si="4">VLOOKUP($E9,$A$9:$AF$44,19)</f>
        <v>0</v>
      </c>
      <c r="V9" s="111"/>
      <c r="W9" s="112">
        <f>VLOOKUP($F9,$A$9:$AF$44,27)</f>
        <v>0</v>
      </c>
      <c r="X9" s="106"/>
      <c r="Y9" s="107" t="str">
        <f>IF(OR(COUNTBLANK(X9)&gt;0,COUNTBLANK(AA9)&gt;0),"X",IF(OR(AND(X9=13,AA9&gt;=0,AA9&lt;13),AND(AA9=13,X9&gt;=0,X9&lt;13)),IF(AO9=AW9,"-","X"),"X"))</f>
        <v>X</v>
      </c>
      <c r="Z9" s="108">
        <f>VLOOKUP($F9,$A$9:$AF$44,24)</f>
        <v>0</v>
      </c>
      <c r="AA9" s="111"/>
      <c r="AB9" s="112">
        <f>VLOOKUP($G9,$A$9:$AF$44,32)</f>
        <v>0</v>
      </c>
      <c r="AC9" s="106"/>
      <c r="AD9" s="107" t="str">
        <f>IF(OR(COUNTBLANK(AC9)&gt;0,COUNTBLANK(AF9)&gt;0),"X",IF(OR(AND(AC9=13,AF9&gt;=0,AF9&lt;13),AND(AF9=13,AC9&gt;=0,AC9&lt;13)),IF(AP9=AX9,"-","X"),"X"))</f>
        <v>X</v>
      </c>
      <c r="AE9" s="108">
        <f>VLOOKUP($G9,$A$9:$AF$44,29)</f>
        <v>0</v>
      </c>
      <c r="AF9" s="111"/>
      <c r="AG9" s="113">
        <f>IF(I9=13,1,0)</f>
        <v>0</v>
      </c>
      <c r="AH9" s="114">
        <f>IF(N9=13,1,0)</f>
        <v>0</v>
      </c>
      <c r="AI9" s="114">
        <f>IF(S9=13,1,0)</f>
        <v>0</v>
      </c>
      <c r="AJ9" s="114">
        <f>IF(X9=13,1,0)</f>
        <v>0</v>
      </c>
      <c r="AK9" s="174">
        <f>IF(AC9=13,1,0)</f>
        <v>0</v>
      </c>
      <c r="AL9" s="176">
        <f>SUM(I9-L9)</f>
        <v>0</v>
      </c>
      <c r="AM9" s="114">
        <f>SUM(N9-Q9)</f>
        <v>0</v>
      </c>
      <c r="AN9" s="114">
        <f>SUM(S9-V9)</f>
        <v>0</v>
      </c>
      <c r="AO9" s="114">
        <f>SUM(X9-AA9)</f>
        <v>0</v>
      </c>
      <c r="AP9" s="115">
        <f>SUM(AC9-AF9)</f>
        <v>0</v>
      </c>
      <c r="AQ9" s="116">
        <f>SUM(AG9:AK9)</f>
        <v>0</v>
      </c>
      <c r="AR9" s="117">
        <f>SUM(AL9:AQ9)</f>
        <v>0</v>
      </c>
      <c r="AS9" s="3">
        <f>SUM(AQ9+(AR9/100))</f>
        <v>0</v>
      </c>
      <c r="AT9" s="4">
        <f>SUM(H9-K9)</f>
        <v>0</v>
      </c>
      <c r="AU9" s="4">
        <f>SUM(M9-P9)</f>
        <v>0</v>
      </c>
      <c r="AV9" s="4">
        <f>SUM(R9-U9)</f>
        <v>0</v>
      </c>
      <c r="AW9" s="4">
        <f>SUM(W9-Z9)</f>
        <v>0</v>
      </c>
      <c r="AX9" s="4">
        <f>SUM(AB9-AE9)</f>
        <v>0</v>
      </c>
      <c r="AY9" s="7">
        <f t="shared" ref="AY9:AY45" si="5">VLOOKUP(C9,$A$9:$AF$44,3)</f>
        <v>1</v>
      </c>
      <c r="AZ9" s="7">
        <f t="shared" ref="AZ9:AZ45" si="6">VLOOKUP(D9,$A$9:$AF$44,4)</f>
        <v>1</v>
      </c>
      <c r="BA9" s="7">
        <f t="shared" ref="BA9:BA45" si="7">VLOOKUP(E9,$A$9:$AF$44,5)</f>
        <v>1</v>
      </c>
      <c r="BB9" s="7">
        <f t="shared" ref="BB9:BB45" si="8">VLOOKUP(F9,$A$9:$AF$44,6)</f>
        <v>1</v>
      </c>
      <c r="BC9" s="7">
        <f t="shared" ref="BC9:BC45" si="9">VLOOKUP(G9,$A$9:$AF$44,7)</f>
        <v>1</v>
      </c>
      <c r="BD9" s="7">
        <f>IF(AND(AY9=A9,AZ9=A9,BA9=A9,BB9=A9,BC9=A9,C9&lt;&gt;A9,C9&lt;&gt;D9,C9&lt;&gt;E9,C9&lt;&gt;F9,C9&lt;&gt;G9,D9&lt;&gt;A9,D9&lt;&gt;E9,D9&lt;&gt;F9,D9&lt;&gt;G9,E9&lt;&gt;A9,E9&lt;&gt;F9,E9&lt;&gt;G9,F9&lt;&gt;A9,F9&lt;&gt;G9,G9&lt;&gt;A9),A9,0)</f>
        <v>1</v>
      </c>
      <c r="BE9" s="7" t="str">
        <f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61" ht="24.95" customHeight="1">
      <c r="A10" s="80">
        <v>2</v>
      </c>
      <c r="B10" s="12"/>
      <c r="C10" s="13">
        <v>11</v>
      </c>
      <c r="D10" s="13">
        <v>25</v>
      </c>
      <c r="E10" s="13">
        <v>19</v>
      </c>
      <c r="F10" s="13">
        <v>31</v>
      </c>
      <c r="G10" s="14">
        <v>17</v>
      </c>
      <c r="H10" s="105">
        <f t="shared" si="0"/>
        <v>0</v>
      </c>
      <c r="I10" s="81"/>
      <c r="J10" s="83" t="str">
        <f t="shared" ref="J10:J44" si="10">IF(OR(COUNTBLANK(I10)&gt;0,COUNTBLANK(L10)&gt;0),"X",IF(OR(AND(I10=13,L10&gt;=0,L10&lt;13),AND(L10=13,I10&gt;=0,I10&lt;13)),IF(AL10=AT10,"-","X"),"X"))</f>
        <v>X</v>
      </c>
      <c r="K10" s="105">
        <f t="shared" ref="K10:K45" si="11">VLOOKUP($C10,$A$9:$AF$44,9)</f>
        <v>0</v>
      </c>
      <c r="L10" s="85"/>
      <c r="M10" s="110">
        <f t="shared" si="1"/>
        <v>0</v>
      </c>
      <c r="N10" s="84"/>
      <c r="O10" s="83" t="str">
        <f t="shared" ref="O10:O44" si="12">IF(OR(COUNTBLANK(N10)&gt;0,COUNTBLANK(Q10)&gt;0),"X",IF(OR(AND(N10=13,Q10&gt;=0,Q10&lt;13),AND(Q10=13,N10&gt;=0,N10&lt;13)),IF(AM10=AU10,"-","X"),"X"))</f>
        <v>X</v>
      </c>
      <c r="P10" s="108">
        <f t="shared" si="2"/>
        <v>0</v>
      </c>
      <c r="Q10" s="102"/>
      <c r="R10" s="112">
        <f t="shared" si="3"/>
        <v>0</v>
      </c>
      <c r="S10" s="84"/>
      <c r="T10" s="83" t="str">
        <f t="shared" ref="T10:T44" si="13">IF(OR(COUNTBLANK(S10)&gt;0,COUNTBLANK(V10)&gt;0),"X",IF(OR(AND(S10=13,V10&gt;=0,V10&lt;13),AND(V10=13,S10&gt;=0,S10&lt;13)),IF(AN10=AV10,"-","X"),"X"))</f>
        <v>X</v>
      </c>
      <c r="U10" s="108">
        <f t="shared" si="4"/>
        <v>0</v>
      </c>
      <c r="V10" s="102"/>
      <c r="W10" s="112">
        <f t="shared" ref="W10:W45" si="14">VLOOKUP($F10,$A$9:$AF$44,27)</f>
        <v>0</v>
      </c>
      <c r="X10" s="84"/>
      <c r="Y10" s="83" t="str">
        <f t="shared" ref="Y10:Y44" si="15">IF(OR(COUNTBLANK(X10)&gt;0,COUNTBLANK(AA10)&gt;0),"X",IF(OR(AND(X10=13,AA10&gt;=0,AA10&lt;13),AND(AA10=13,X10&gt;=0,X10&lt;13)),IF(AO10=AW10,"-","X"),"X"))</f>
        <v>X</v>
      </c>
      <c r="Z10" s="108">
        <f t="shared" ref="Z10:Z45" si="16">VLOOKUP($F10,$A$9:$AF$44,24)</f>
        <v>0</v>
      </c>
      <c r="AA10" s="102"/>
      <c r="AB10" s="112">
        <f t="shared" ref="AB10:AB45" si="17">VLOOKUP($G10,$A$9:$AF$44,32)</f>
        <v>0</v>
      </c>
      <c r="AC10" s="84"/>
      <c r="AD10" s="83" t="str">
        <f t="shared" ref="AD10:AD44" si="18">IF(OR(COUNTBLANK(AC10)&gt;0,COUNTBLANK(AF10)&gt;0),"X",IF(OR(AND(AC10=13,AF10&gt;=0,AF10&lt;13),AND(AF10=13,AC10&gt;=0,AC10&lt;13)),IF(AP10=AX10,"-","X"),"X"))</f>
        <v>X</v>
      </c>
      <c r="AE10" s="108">
        <f t="shared" ref="AE10:AE45" si="19">VLOOKUP($G10,$A$9:$AF$44,29)</f>
        <v>0</v>
      </c>
      <c r="AF10" s="102"/>
      <c r="AG10" s="113">
        <f t="shared" ref="AG10:AG45" si="20">IF(I10=13,1,0)</f>
        <v>0</v>
      </c>
      <c r="AH10" s="114">
        <f t="shared" ref="AH10:AH45" si="21">IF(N10=13,1,0)</f>
        <v>0</v>
      </c>
      <c r="AI10" s="114">
        <f t="shared" ref="AI10:AI45" si="22">IF(S10=13,1,0)</f>
        <v>0</v>
      </c>
      <c r="AJ10" s="114">
        <f t="shared" ref="AJ10:AJ45" si="23">IF(X10=13,1,0)</f>
        <v>0</v>
      </c>
      <c r="AK10" s="174">
        <f t="shared" ref="AK10:AK45" si="24">IF(AC10=13,1,0)</f>
        <v>0</v>
      </c>
      <c r="AL10" s="175">
        <f t="shared" ref="AL10:AL45" si="25">SUM(I10-L10)</f>
        <v>0</v>
      </c>
      <c r="AM10" s="114">
        <f t="shared" ref="AM10:AM45" si="26">SUM(N10-Q10)</f>
        <v>0</v>
      </c>
      <c r="AN10" s="114">
        <f t="shared" ref="AN10:AN45" si="27">SUM(S10-V10)</f>
        <v>0</v>
      </c>
      <c r="AO10" s="114">
        <f t="shared" ref="AO10:AO45" si="28">SUM(X10-AA10)</f>
        <v>0</v>
      </c>
      <c r="AP10" s="115">
        <f t="shared" ref="AP10:AP45" si="29">SUM(AC10-AF10)</f>
        <v>0</v>
      </c>
      <c r="AQ10" s="116">
        <f t="shared" ref="AQ10:AQ45" si="30">SUM(AG10:AK10)</f>
        <v>0</v>
      </c>
      <c r="AR10" s="117">
        <f>SUM(AL10:AQ10)</f>
        <v>0</v>
      </c>
      <c r="AS10" s="3">
        <f t="shared" ref="AS10:AS44" si="31">SUM(AQ10+(AR10/100))</f>
        <v>0</v>
      </c>
      <c r="AT10" s="5">
        <f t="shared" ref="AT10:AT44" si="32">SUM(H10-K10)</f>
        <v>0</v>
      </c>
      <c r="AU10" s="5">
        <f t="shared" ref="AU10:AU45" si="33">SUM(M10-P10)</f>
        <v>0</v>
      </c>
      <c r="AV10" s="5">
        <f t="shared" ref="AV10:AV45" si="34">SUM(R10-U10)</f>
        <v>0</v>
      </c>
      <c r="AW10" s="5">
        <f t="shared" ref="AW10:AW45" si="35">SUM(W10-Z10)</f>
        <v>0</v>
      </c>
      <c r="AX10" s="5">
        <f t="shared" ref="AX10:AX45" si="36">SUM(AB10-AE10)</f>
        <v>0</v>
      </c>
      <c r="AY10" s="7">
        <f t="shared" si="5"/>
        <v>2</v>
      </c>
      <c r="AZ10" s="7">
        <f t="shared" si="6"/>
        <v>2</v>
      </c>
      <c r="BA10" s="7">
        <f t="shared" si="7"/>
        <v>2</v>
      </c>
      <c r="BB10" s="7">
        <f t="shared" si="8"/>
        <v>2</v>
      </c>
      <c r="BC10" s="7">
        <f t="shared" si="9"/>
        <v>2</v>
      </c>
      <c r="BD10" s="7">
        <f t="shared" ref="BD10:BD45" si="37">IF(AND(AY10=A10,AZ10=A10,BA10=A10,BB10=A10,BC10=A10,C10&lt;&gt;A10,C10&lt;&gt;D10,C10&lt;&gt;E10,C10&lt;&gt;F10,C10&lt;&gt;G10,D10&lt;&gt;A10,D10&lt;&gt;E10,D10&lt;&gt;F10,D10&lt;&gt;G10,E10&lt;&gt;A10,E10&lt;&gt;F10,E10&lt;&gt;G10,F10&lt;&gt;A10,F10&lt;&gt;G10,G10&lt;&gt;A10),A10,0)</f>
        <v>2</v>
      </c>
      <c r="BE10" s="7" t="str">
        <f t="shared" ref="BE10:BE44" si="38">IF(AND(COUNTBLANK(I10)&gt;0,COUNTBLANK(L10)&gt;0,COUNTBLANK(N10)&gt;0,COUNTBLANK(Q10)&gt;0,COUNTBLANK(S10)&gt;0,COUNTBLANK(V10)&gt;0,COUNTBLANK(X10)&gt;0,COUNTBLANK(AA10)&gt;0,COUNTBLANK(AC10)&gt;0,COUNTBLANK(AF10)&gt;0),"nee","ja")</f>
        <v>nee</v>
      </c>
    </row>
    <row r="11" spans="1:61" ht="24.95" customHeight="1">
      <c r="A11" s="80">
        <v>3</v>
      </c>
      <c r="B11" s="12"/>
      <c r="C11" s="13">
        <v>24</v>
      </c>
      <c r="D11" s="13">
        <v>28</v>
      </c>
      <c r="E11" s="13">
        <v>10</v>
      </c>
      <c r="F11" s="13">
        <v>16</v>
      </c>
      <c r="G11" s="14">
        <v>34</v>
      </c>
      <c r="H11" s="105">
        <f t="shared" si="0"/>
        <v>0</v>
      </c>
      <c r="I11" s="81"/>
      <c r="J11" s="82" t="str">
        <f t="shared" si="10"/>
        <v>X</v>
      </c>
      <c r="K11" s="105">
        <f t="shared" si="11"/>
        <v>0</v>
      </c>
      <c r="L11" s="85"/>
      <c r="M11" s="110">
        <f t="shared" si="1"/>
        <v>0</v>
      </c>
      <c r="N11" s="81"/>
      <c r="O11" s="82" t="str">
        <f t="shared" si="12"/>
        <v>X</v>
      </c>
      <c r="P11" s="108">
        <f t="shared" si="2"/>
        <v>0</v>
      </c>
      <c r="Q11" s="101"/>
      <c r="R11" s="112">
        <f t="shared" si="3"/>
        <v>0</v>
      </c>
      <c r="S11" s="81"/>
      <c r="T11" s="82" t="str">
        <f t="shared" si="13"/>
        <v>X</v>
      </c>
      <c r="U11" s="108">
        <f t="shared" si="4"/>
        <v>0</v>
      </c>
      <c r="V11" s="101"/>
      <c r="W11" s="112">
        <f t="shared" si="14"/>
        <v>0</v>
      </c>
      <c r="X11" s="81"/>
      <c r="Y11" s="82" t="str">
        <f t="shared" si="15"/>
        <v>X</v>
      </c>
      <c r="Z11" s="108">
        <f t="shared" si="16"/>
        <v>0</v>
      </c>
      <c r="AA11" s="101"/>
      <c r="AB11" s="112">
        <f t="shared" si="17"/>
        <v>0</v>
      </c>
      <c r="AC11" s="81"/>
      <c r="AD11" s="82" t="str">
        <f t="shared" si="18"/>
        <v>X</v>
      </c>
      <c r="AE11" s="108">
        <f t="shared" si="19"/>
        <v>0</v>
      </c>
      <c r="AF11" s="101"/>
      <c r="AG11" s="113">
        <f t="shared" si="20"/>
        <v>0</v>
      </c>
      <c r="AH11" s="114">
        <f t="shared" si="21"/>
        <v>0</v>
      </c>
      <c r="AI11" s="114">
        <f t="shared" si="22"/>
        <v>0</v>
      </c>
      <c r="AJ11" s="114">
        <f t="shared" si="23"/>
        <v>0</v>
      </c>
      <c r="AK11" s="174">
        <f t="shared" si="24"/>
        <v>0</v>
      </c>
      <c r="AL11" s="175">
        <f t="shared" si="25"/>
        <v>0</v>
      </c>
      <c r="AM11" s="114">
        <f t="shared" si="26"/>
        <v>0</v>
      </c>
      <c r="AN11" s="114">
        <f t="shared" si="27"/>
        <v>0</v>
      </c>
      <c r="AO11" s="114">
        <f t="shared" si="28"/>
        <v>0</v>
      </c>
      <c r="AP11" s="115">
        <f t="shared" si="29"/>
        <v>0</v>
      </c>
      <c r="AQ11" s="116">
        <f t="shared" si="30"/>
        <v>0</v>
      </c>
      <c r="AR11" s="117">
        <f>SUM(AL11:AQ11)</f>
        <v>0</v>
      </c>
      <c r="AS11" s="3">
        <f t="shared" si="31"/>
        <v>0</v>
      </c>
      <c r="AT11" s="5">
        <f t="shared" si="32"/>
        <v>0</v>
      </c>
      <c r="AU11" s="5">
        <f t="shared" si="33"/>
        <v>0</v>
      </c>
      <c r="AV11" s="5">
        <f t="shared" si="34"/>
        <v>0</v>
      </c>
      <c r="AW11" s="5">
        <f t="shared" si="35"/>
        <v>0</v>
      </c>
      <c r="AX11" s="5">
        <f t="shared" si="36"/>
        <v>0</v>
      </c>
      <c r="AY11" s="7">
        <f t="shared" si="5"/>
        <v>3</v>
      </c>
      <c r="AZ11" s="7">
        <f t="shared" si="6"/>
        <v>3</v>
      </c>
      <c r="BA11" s="7">
        <f t="shared" si="7"/>
        <v>3</v>
      </c>
      <c r="BB11" s="7">
        <f t="shared" si="8"/>
        <v>3</v>
      </c>
      <c r="BC11" s="7">
        <f t="shared" si="9"/>
        <v>3</v>
      </c>
      <c r="BD11" s="7">
        <f t="shared" si="37"/>
        <v>3</v>
      </c>
      <c r="BE11" s="7" t="str">
        <f t="shared" si="38"/>
        <v>nee</v>
      </c>
    </row>
    <row r="12" spans="1:61" ht="24.95" customHeight="1">
      <c r="A12" s="80">
        <v>4</v>
      </c>
      <c r="B12" s="12"/>
      <c r="C12" s="13">
        <v>23</v>
      </c>
      <c r="D12" s="13">
        <v>15</v>
      </c>
      <c r="E12" s="13">
        <v>27</v>
      </c>
      <c r="F12" s="13">
        <v>13</v>
      </c>
      <c r="G12" s="14">
        <v>21</v>
      </c>
      <c r="H12" s="105">
        <f t="shared" si="0"/>
        <v>0</v>
      </c>
      <c r="I12" s="81"/>
      <c r="J12" s="82" t="str">
        <f t="shared" si="10"/>
        <v>X</v>
      </c>
      <c r="K12" s="105">
        <f t="shared" si="11"/>
        <v>0</v>
      </c>
      <c r="L12" s="85"/>
      <c r="M12" s="110">
        <f t="shared" si="1"/>
        <v>0</v>
      </c>
      <c r="N12" s="81"/>
      <c r="O12" s="82" t="str">
        <f t="shared" si="12"/>
        <v>X</v>
      </c>
      <c r="P12" s="108">
        <f t="shared" si="2"/>
        <v>0</v>
      </c>
      <c r="Q12" s="101"/>
      <c r="R12" s="112">
        <f t="shared" si="3"/>
        <v>0</v>
      </c>
      <c r="S12" s="81"/>
      <c r="T12" s="82" t="str">
        <f t="shared" si="13"/>
        <v>X</v>
      </c>
      <c r="U12" s="108">
        <f t="shared" si="4"/>
        <v>0</v>
      </c>
      <c r="V12" s="101"/>
      <c r="W12" s="112">
        <f t="shared" si="14"/>
        <v>0</v>
      </c>
      <c r="X12" s="81"/>
      <c r="Y12" s="82" t="str">
        <f t="shared" si="15"/>
        <v>X</v>
      </c>
      <c r="Z12" s="108">
        <f t="shared" si="16"/>
        <v>0</v>
      </c>
      <c r="AA12" s="101"/>
      <c r="AB12" s="112">
        <f t="shared" si="17"/>
        <v>0</v>
      </c>
      <c r="AC12" s="81"/>
      <c r="AD12" s="82" t="str">
        <f t="shared" si="18"/>
        <v>X</v>
      </c>
      <c r="AE12" s="108">
        <f t="shared" si="19"/>
        <v>0</v>
      </c>
      <c r="AF12" s="101"/>
      <c r="AG12" s="113">
        <f t="shared" si="20"/>
        <v>0</v>
      </c>
      <c r="AH12" s="114">
        <f t="shared" si="21"/>
        <v>0</v>
      </c>
      <c r="AI12" s="114">
        <f t="shared" si="22"/>
        <v>0</v>
      </c>
      <c r="AJ12" s="114">
        <f t="shared" si="23"/>
        <v>0</v>
      </c>
      <c r="AK12" s="174">
        <f t="shared" si="24"/>
        <v>0</v>
      </c>
      <c r="AL12" s="175">
        <f t="shared" si="25"/>
        <v>0</v>
      </c>
      <c r="AM12" s="114">
        <f t="shared" si="26"/>
        <v>0</v>
      </c>
      <c r="AN12" s="114">
        <f t="shared" si="27"/>
        <v>0</v>
      </c>
      <c r="AO12" s="114">
        <f t="shared" si="28"/>
        <v>0</v>
      </c>
      <c r="AP12" s="115">
        <f t="shared" si="29"/>
        <v>0</v>
      </c>
      <c r="AQ12" s="116">
        <f t="shared" si="30"/>
        <v>0</v>
      </c>
      <c r="AR12" s="117">
        <f>SUM(AL12:AQ12)</f>
        <v>0</v>
      </c>
      <c r="AS12" s="3">
        <f t="shared" si="31"/>
        <v>0</v>
      </c>
      <c r="AT12" s="5">
        <f t="shared" si="32"/>
        <v>0</v>
      </c>
      <c r="AU12" s="5">
        <f t="shared" si="33"/>
        <v>0</v>
      </c>
      <c r="AV12" s="5">
        <f t="shared" si="34"/>
        <v>0</v>
      </c>
      <c r="AW12" s="5">
        <f t="shared" si="35"/>
        <v>0</v>
      </c>
      <c r="AX12" s="5">
        <f t="shared" si="36"/>
        <v>0</v>
      </c>
      <c r="AY12" s="7">
        <f t="shared" si="5"/>
        <v>4</v>
      </c>
      <c r="AZ12" s="7">
        <f t="shared" si="6"/>
        <v>4</v>
      </c>
      <c r="BA12" s="7">
        <f t="shared" si="7"/>
        <v>4</v>
      </c>
      <c r="BB12" s="7">
        <f t="shared" si="8"/>
        <v>4</v>
      </c>
      <c r="BC12" s="7">
        <f t="shared" si="9"/>
        <v>4</v>
      </c>
      <c r="BD12" s="7">
        <f t="shared" si="37"/>
        <v>4</v>
      </c>
      <c r="BE12" s="7" t="str">
        <f t="shared" si="38"/>
        <v>nee</v>
      </c>
    </row>
    <row r="13" spans="1:61" ht="24.95" customHeight="1">
      <c r="A13" s="80">
        <v>5</v>
      </c>
      <c r="B13" s="12"/>
      <c r="C13" s="13">
        <v>8</v>
      </c>
      <c r="D13" s="13">
        <v>16</v>
      </c>
      <c r="E13" s="13">
        <v>34</v>
      </c>
      <c r="F13" s="13">
        <v>28</v>
      </c>
      <c r="G13" s="14">
        <v>18</v>
      </c>
      <c r="H13" s="105">
        <f t="shared" si="0"/>
        <v>0</v>
      </c>
      <c r="I13" s="81"/>
      <c r="J13" s="82" t="str">
        <f t="shared" si="10"/>
        <v>X</v>
      </c>
      <c r="K13" s="105">
        <f t="shared" si="11"/>
        <v>0</v>
      </c>
      <c r="L13" s="85"/>
      <c r="M13" s="110">
        <f t="shared" si="1"/>
        <v>0</v>
      </c>
      <c r="N13" s="81"/>
      <c r="O13" s="82" t="str">
        <f t="shared" si="12"/>
        <v>X</v>
      </c>
      <c r="P13" s="108">
        <f t="shared" si="2"/>
        <v>0</v>
      </c>
      <c r="Q13" s="101"/>
      <c r="R13" s="112">
        <f t="shared" si="3"/>
        <v>0</v>
      </c>
      <c r="S13" s="81"/>
      <c r="T13" s="82" t="str">
        <f t="shared" si="13"/>
        <v>X</v>
      </c>
      <c r="U13" s="108">
        <f t="shared" si="4"/>
        <v>0</v>
      </c>
      <c r="V13" s="101"/>
      <c r="W13" s="112">
        <f t="shared" si="14"/>
        <v>0</v>
      </c>
      <c r="X13" s="81"/>
      <c r="Y13" s="82" t="str">
        <f t="shared" si="15"/>
        <v>X</v>
      </c>
      <c r="Z13" s="108">
        <f t="shared" si="16"/>
        <v>0</v>
      </c>
      <c r="AA13" s="101"/>
      <c r="AB13" s="112">
        <f t="shared" si="17"/>
        <v>0</v>
      </c>
      <c r="AC13" s="81"/>
      <c r="AD13" s="82" t="str">
        <f t="shared" si="18"/>
        <v>X</v>
      </c>
      <c r="AE13" s="108">
        <f t="shared" si="19"/>
        <v>0</v>
      </c>
      <c r="AF13" s="101"/>
      <c r="AG13" s="113">
        <f t="shared" si="20"/>
        <v>0</v>
      </c>
      <c r="AH13" s="114">
        <f t="shared" si="21"/>
        <v>0</v>
      </c>
      <c r="AI13" s="114">
        <f t="shared" si="22"/>
        <v>0</v>
      </c>
      <c r="AJ13" s="114">
        <f t="shared" si="23"/>
        <v>0</v>
      </c>
      <c r="AK13" s="174">
        <f t="shared" si="24"/>
        <v>0</v>
      </c>
      <c r="AL13" s="175">
        <f t="shared" si="25"/>
        <v>0</v>
      </c>
      <c r="AM13" s="114">
        <f t="shared" si="26"/>
        <v>0</v>
      </c>
      <c r="AN13" s="114">
        <f t="shared" si="27"/>
        <v>0</v>
      </c>
      <c r="AO13" s="114">
        <f t="shared" si="28"/>
        <v>0</v>
      </c>
      <c r="AP13" s="115">
        <f t="shared" si="29"/>
        <v>0</v>
      </c>
      <c r="AQ13" s="116">
        <f t="shared" si="30"/>
        <v>0</v>
      </c>
      <c r="AR13" s="117">
        <f>SUM(AL13:AQ13)</f>
        <v>0</v>
      </c>
      <c r="AS13" s="3">
        <f t="shared" si="31"/>
        <v>0</v>
      </c>
      <c r="AT13" s="5">
        <f t="shared" si="32"/>
        <v>0</v>
      </c>
      <c r="AU13" s="5">
        <f t="shared" si="33"/>
        <v>0</v>
      </c>
      <c r="AV13" s="5">
        <f t="shared" si="34"/>
        <v>0</v>
      </c>
      <c r="AW13" s="5">
        <f t="shared" si="35"/>
        <v>0</v>
      </c>
      <c r="AX13" s="5">
        <f t="shared" si="36"/>
        <v>0</v>
      </c>
      <c r="AY13" s="7">
        <f t="shared" si="5"/>
        <v>5</v>
      </c>
      <c r="AZ13" s="7">
        <f t="shared" si="6"/>
        <v>5</v>
      </c>
      <c r="BA13" s="7">
        <f t="shared" si="7"/>
        <v>5</v>
      </c>
      <c r="BB13" s="7">
        <f t="shared" si="8"/>
        <v>5</v>
      </c>
      <c r="BC13" s="7">
        <f t="shared" si="9"/>
        <v>5</v>
      </c>
      <c r="BD13" s="7">
        <f t="shared" si="37"/>
        <v>5</v>
      </c>
      <c r="BE13" s="7" t="str">
        <f t="shared" si="38"/>
        <v>nee</v>
      </c>
    </row>
    <row r="14" spans="1:61" ht="24.95" customHeight="1">
      <c r="A14" s="80">
        <v>6</v>
      </c>
      <c r="B14" s="12"/>
      <c r="C14" s="13">
        <v>25</v>
      </c>
      <c r="D14" s="13">
        <v>11</v>
      </c>
      <c r="E14" s="13">
        <v>33</v>
      </c>
      <c r="F14" s="13">
        <v>27</v>
      </c>
      <c r="G14" s="14">
        <v>31</v>
      </c>
      <c r="H14" s="105">
        <f t="shared" si="0"/>
        <v>0</v>
      </c>
      <c r="I14" s="81"/>
      <c r="J14" s="82" t="str">
        <f t="shared" si="10"/>
        <v>X</v>
      </c>
      <c r="K14" s="105">
        <f t="shared" si="11"/>
        <v>0</v>
      </c>
      <c r="L14" s="85"/>
      <c r="M14" s="110">
        <f t="shared" si="1"/>
        <v>0</v>
      </c>
      <c r="N14" s="81"/>
      <c r="O14" s="82" t="str">
        <f t="shared" si="12"/>
        <v>X</v>
      </c>
      <c r="P14" s="108">
        <f t="shared" si="2"/>
        <v>0</v>
      </c>
      <c r="Q14" s="101"/>
      <c r="R14" s="112">
        <f t="shared" si="3"/>
        <v>0</v>
      </c>
      <c r="S14" s="81"/>
      <c r="T14" s="82" t="str">
        <f t="shared" si="13"/>
        <v>X</v>
      </c>
      <c r="U14" s="108">
        <f t="shared" si="4"/>
        <v>0</v>
      </c>
      <c r="V14" s="101"/>
      <c r="W14" s="112">
        <f t="shared" si="14"/>
        <v>0</v>
      </c>
      <c r="X14" s="81"/>
      <c r="Y14" s="82" t="str">
        <f t="shared" si="15"/>
        <v>X</v>
      </c>
      <c r="Z14" s="108">
        <f t="shared" si="16"/>
        <v>0</v>
      </c>
      <c r="AA14" s="101"/>
      <c r="AB14" s="112">
        <f t="shared" si="17"/>
        <v>0</v>
      </c>
      <c r="AC14" s="81"/>
      <c r="AD14" s="82" t="str">
        <f t="shared" si="18"/>
        <v>X</v>
      </c>
      <c r="AE14" s="108">
        <f t="shared" si="19"/>
        <v>0</v>
      </c>
      <c r="AF14" s="101"/>
      <c r="AG14" s="113">
        <f t="shared" si="20"/>
        <v>0</v>
      </c>
      <c r="AH14" s="114">
        <f t="shared" si="21"/>
        <v>0</v>
      </c>
      <c r="AI14" s="114">
        <f t="shared" si="22"/>
        <v>0</v>
      </c>
      <c r="AJ14" s="114">
        <f t="shared" si="23"/>
        <v>0</v>
      </c>
      <c r="AK14" s="174">
        <f t="shared" si="24"/>
        <v>0</v>
      </c>
      <c r="AL14" s="175">
        <f t="shared" si="25"/>
        <v>0</v>
      </c>
      <c r="AM14" s="114">
        <f t="shared" si="26"/>
        <v>0</v>
      </c>
      <c r="AN14" s="114">
        <f t="shared" si="27"/>
        <v>0</v>
      </c>
      <c r="AO14" s="114">
        <f t="shared" si="28"/>
        <v>0</v>
      </c>
      <c r="AP14" s="115">
        <f t="shared" si="29"/>
        <v>0</v>
      </c>
      <c r="AQ14" s="116">
        <f t="shared" si="30"/>
        <v>0</v>
      </c>
      <c r="AR14" s="117">
        <f>SUM(AL14:AQ14)</f>
        <v>0</v>
      </c>
      <c r="AS14" s="3">
        <f t="shared" si="31"/>
        <v>0</v>
      </c>
      <c r="AT14" s="5">
        <f t="shared" si="32"/>
        <v>0</v>
      </c>
      <c r="AU14" s="5">
        <f t="shared" si="33"/>
        <v>0</v>
      </c>
      <c r="AV14" s="5">
        <f t="shared" si="34"/>
        <v>0</v>
      </c>
      <c r="AW14" s="5">
        <f t="shared" si="35"/>
        <v>0</v>
      </c>
      <c r="AX14" s="5">
        <f t="shared" si="36"/>
        <v>0</v>
      </c>
      <c r="AY14" s="7">
        <f t="shared" si="5"/>
        <v>6</v>
      </c>
      <c r="AZ14" s="7">
        <f t="shared" si="6"/>
        <v>6</v>
      </c>
      <c r="BA14" s="7">
        <f t="shared" si="7"/>
        <v>6</v>
      </c>
      <c r="BB14" s="7">
        <f t="shared" si="8"/>
        <v>6</v>
      </c>
      <c r="BC14" s="7">
        <f t="shared" si="9"/>
        <v>6</v>
      </c>
      <c r="BD14" s="7">
        <f t="shared" si="37"/>
        <v>6</v>
      </c>
      <c r="BE14" s="7" t="str">
        <f t="shared" si="38"/>
        <v>nee</v>
      </c>
    </row>
    <row r="15" spans="1:61" ht="24.95" customHeight="1">
      <c r="A15" s="80">
        <v>7</v>
      </c>
      <c r="B15" s="12"/>
      <c r="C15" s="13">
        <v>14</v>
      </c>
      <c r="D15" s="13">
        <v>18</v>
      </c>
      <c r="E15" s="13">
        <v>8</v>
      </c>
      <c r="F15" s="13">
        <v>34</v>
      </c>
      <c r="G15" s="14">
        <v>12</v>
      </c>
      <c r="H15" s="105">
        <f t="shared" si="0"/>
        <v>0</v>
      </c>
      <c r="I15" s="81"/>
      <c r="J15" s="82" t="str">
        <f t="shared" si="10"/>
        <v>X</v>
      </c>
      <c r="K15" s="105">
        <f t="shared" si="11"/>
        <v>0</v>
      </c>
      <c r="L15" s="85"/>
      <c r="M15" s="110">
        <f t="shared" si="1"/>
        <v>0</v>
      </c>
      <c r="N15" s="81"/>
      <c r="O15" s="82" t="str">
        <f t="shared" si="12"/>
        <v>X</v>
      </c>
      <c r="P15" s="108">
        <f t="shared" si="2"/>
        <v>0</v>
      </c>
      <c r="Q15" s="101"/>
      <c r="R15" s="112">
        <f t="shared" si="3"/>
        <v>0</v>
      </c>
      <c r="S15" s="81"/>
      <c r="T15" s="82" t="str">
        <f t="shared" si="13"/>
        <v>X</v>
      </c>
      <c r="U15" s="108">
        <f t="shared" si="4"/>
        <v>0</v>
      </c>
      <c r="V15" s="101"/>
      <c r="W15" s="112">
        <f t="shared" si="14"/>
        <v>0</v>
      </c>
      <c r="X15" s="81"/>
      <c r="Y15" s="82" t="str">
        <f t="shared" si="15"/>
        <v>X</v>
      </c>
      <c r="Z15" s="108">
        <f t="shared" si="16"/>
        <v>0</v>
      </c>
      <c r="AA15" s="101"/>
      <c r="AB15" s="112">
        <f t="shared" si="17"/>
        <v>0</v>
      </c>
      <c r="AC15" s="81"/>
      <c r="AD15" s="82" t="str">
        <f t="shared" si="18"/>
        <v>X</v>
      </c>
      <c r="AE15" s="108">
        <f t="shared" si="19"/>
        <v>0</v>
      </c>
      <c r="AF15" s="101"/>
      <c r="AG15" s="113">
        <f t="shared" si="20"/>
        <v>0</v>
      </c>
      <c r="AH15" s="114">
        <f t="shared" si="21"/>
        <v>0</v>
      </c>
      <c r="AI15" s="114">
        <f t="shared" si="22"/>
        <v>0</v>
      </c>
      <c r="AJ15" s="114">
        <f t="shared" si="23"/>
        <v>0</v>
      </c>
      <c r="AK15" s="174">
        <f t="shared" si="24"/>
        <v>0</v>
      </c>
      <c r="AL15" s="175">
        <f t="shared" si="25"/>
        <v>0</v>
      </c>
      <c r="AM15" s="114">
        <f t="shared" si="26"/>
        <v>0</v>
      </c>
      <c r="AN15" s="114">
        <f t="shared" si="27"/>
        <v>0</v>
      </c>
      <c r="AO15" s="114">
        <f t="shared" si="28"/>
        <v>0</v>
      </c>
      <c r="AP15" s="115">
        <f t="shared" si="29"/>
        <v>0</v>
      </c>
      <c r="AQ15" s="116">
        <f t="shared" si="30"/>
        <v>0</v>
      </c>
      <c r="AR15" s="117">
        <f>SUM(AL15:AQ15)</f>
        <v>0</v>
      </c>
      <c r="AS15" s="3">
        <f t="shared" si="31"/>
        <v>0</v>
      </c>
      <c r="AT15" s="5">
        <f t="shared" si="32"/>
        <v>0</v>
      </c>
      <c r="AU15" s="5">
        <f t="shared" si="33"/>
        <v>0</v>
      </c>
      <c r="AV15" s="5">
        <f t="shared" si="34"/>
        <v>0</v>
      </c>
      <c r="AW15" s="5">
        <f t="shared" si="35"/>
        <v>0</v>
      </c>
      <c r="AX15" s="5">
        <f t="shared" si="36"/>
        <v>0</v>
      </c>
      <c r="AY15" s="7">
        <f t="shared" si="5"/>
        <v>7</v>
      </c>
      <c r="AZ15" s="7">
        <f t="shared" si="6"/>
        <v>7</v>
      </c>
      <c r="BA15" s="7">
        <f t="shared" si="7"/>
        <v>7</v>
      </c>
      <c r="BB15" s="7">
        <f t="shared" si="8"/>
        <v>7</v>
      </c>
      <c r="BC15" s="7">
        <f t="shared" si="9"/>
        <v>7</v>
      </c>
      <c r="BD15" s="7">
        <f t="shared" si="37"/>
        <v>7</v>
      </c>
      <c r="BE15" s="7" t="str">
        <f t="shared" si="38"/>
        <v>nee</v>
      </c>
    </row>
    <row r="16" spans="1:61" ht="24.95" customHeight="1">
      <c r="A16" s="80">
        <v>8</v>
      </c>
      <c r="B16" s="12"/>
      <c r="C16" s="13">
        <v>5</v>
      </c>
      <c r="D16" s="13">
        <v>19</v>
      </c>
      <c r="E16" s="13">
        <v>7</v>
      </c>
      <c r="F16" s="13">
        <v>21</v>
      </c>
      <c r="G16" s="14">
        <v>11</v>
      </c>
      <c r="H16" s="105">
        <f t="shared" si="0"/>
        <v>0</v>
      </c>
      <c r="I16" s="81"/>
      <c r="J16" s="82" t="str">
        <f t="shared" si="10"/>
        <v>X</v>
      </c>
      <c r="K16" s="105">
        <f t="shared" si="11"/>
        <v>0</v>
      </c>
      <c r="L16" s="85"/>
      <c r="M16" s="110">
        <f t="shared" si="1"/>
        <v>0</v>
      </c>
      <c r="N16" s="81"/>
      <c r="O16" s="82" t="str">
        <f t="shared" si="12"/>
        <v>X</v>
      </c>
      <c r="P16" s="108">
        <f t="shared" si="2"/>
        <v>0</v>
      </c>
      <c r="Q16" s="101"/>
      <c r="R16" s="112">
        <f t="shared" si="3"/>
        <v>0</v>
      </c>
      <c r="S16" s="81"/>
      <c r="T16" s="82" t="str">
        <f t="shared" si="13"/>
        <v>X</v>
      </c>
      <c r="U16" s="108">
        <f t="shared" si="4"/>
        <v>0</v>
      </c>
      <c r="V16" s="101"/>
      <c r="W16" s="112">
        <f t="shared" si="14"/>
        <v>0</v>
      </c>
      <c r="X16" s="81"/>
      <c r="Y16" s="82" t="str">
        <f t="shared" si="15"/>
        <v>X</v>
      </c>
      <c r="Z16" s="108">
        <f t="shared" si="16"/>
        <v>0</v>
      </c>
      <c r="AA16" s="101"/>
      <c r="AB16" s="112">
        <f t="shared" si="17"/>
        <v>0</v>
      </c>
      <c r="AC16" s="81"/>
      <c r="AD16" s="82" t="str">
        <f t="shared" si="18"/>
        <v>X</v>
      </c>
      <c r="AE16" s="108">
        <f t="shared" si="19"/>
        <v>0</v>
      </c>
      <c r="AF16" s="101"/>
      <c r="AG16" s="113">
        <f t="shared" si="20"/>
        <v>0</v>
      </c>
      <c r="AH16" s="114">
        <f t="shared" si="21"/>
        <v>0</v>
      </c>
      <c r="AI16" s="114">
        <f t="shared" si="22"/>
        <v>0</v>
      </c>
      <c r="AJ16" s="114">
        <f t="shared" si="23"/>
        <v>0</v>
      </c>
      <c r="AK16" s="174">
        <f t="shared" si="24"/>
        <v>0</v>
      </c>
      <c r="AL16" s="175">
        <f t="shared" si="25"/>
        <v>0</v>
      </c>
      <c r="AM16" s="114">
        <f t="shared" si="26"/>
        <v>0</v>
      </c>
      <c r="AN16" s="114">
        <f t="shared" si="27"/>
        <v>0</v>
      </c>
      <c r="AO16" s="114">
        <f t="shared" si="28"/>
        <v>0</v>
      </c>
      <c r="AP16" s="115">
        <f t="shared" si="29"/>
        <v>0</v>
      </c>
      <c r="AQ16" s="116">
        <f t="shared" si="30"/>
        <v>0</v>
      </c>
      <c r="AR16" s="117">
        <f>SUM(AL16:AQ16)</f>
        <v>0</v>
      </c>
      <c r="AS16" s="3">
        <f t="shared" si="31"/>
        <v>0</v>
      </c>
      <c r="AT16" s="5">
        <f t="shared" si="32"/>
        <v>0</v>
      </c>
      <c r="AU16" s="5">
        <f t="shared" si="33"/>
        <v>0</v>
      </c>
      <c r="AV16" s="5">
        <f t="shared" si="34"/>
        <v>0</v>
      </c>
      <c r="AW16" s="5">
        <f t="shared" si="35"/>
        <v>0</v>
      </c>
      <c r="AX16" s="5">
        <f t="shared" si="36"/>
        <v>0</v>
      </c>
      <c r="AY16" s="7">
        <f t="shared" si="5"/>
        <v>8</v>
      </c>
      <c r="AZ16" s="7">
        <f t="shared" si="6"/>
        <v>8</v>
      </c>
      <c r="BA16" s="7">
        <f t="shared" si="7"/>
        <v>8</v>
      </c>
      <c r="BB16" s="7">
        <f t="shared" si="8"/>
        <v>8</v>
      </c>
      <c r="BC16" s="7">
        <f t="shared" si="9"/>
        <v>8</v>
      </c>
      <c r="BD16" s="7">
        <f t="shared" si="37"/>
        <v>8</v>
      </c>
      <c r="BE16" s="7" t="str">
        <f t="shared" si="38"/>
        <v>nee</v>
      </c>
    </row>
    <row r="17" spans="1:57" ht="24.95" customHeight="1">
      <c r="A17" s="80">
        <v>9</v>
      </c>
      <c r="B17" s="12"/>
      <c r="C17" s="13">
        <v>36</v>
      </c>
      <c r="D17" s="13">
        <v>14</v>
      </c>
      <c r="E17" s="13">
        <v>18</v>
      </c>
      <c r="F17" s="13">
        <v>26</v>
      </c>
      <c r="G17" s="14">
        <v>28</v>
      </c>
      <c r="H17" s="105">
        <f t="shared" si="0"/>
        <v>0</v>
      </c>
      <c r="I17" s="81"/>
      <c r="J17" s="82" t="str">
        <f t="shared" si="10"/>
        <v>X</v>
      </c>
      <c r="K17" s="105">
        <f t="shared" si="11"/>
        <v>0</v>
      </c>
      <c r="L17" s="85"/>
      <c r="M17" s="110">
        <f t="shared" si="1"/>
        <v>0</v>
      </c>
      <c r="N17" s="81"/>
      <c r="O17" s="82" t="str">
        <f t="shared" si="12"/>
        <v>X</v>
      </c>
      <c r="P17" s="108">
        <f t="shared" si="2"/>
        <v>0</v>
      </c>
      <c r="Q17" s="101"/>
      <c r="R17" s="112">
        <f t="shared" si="3"/>
        <v>0</v>
      </c>
      <c r="S17" s="81"/>
      <c r="T17" s="82" t="str">
        <f t="shared" si="13"/>
        <v>X</v>
      </c>
      <c r="U17" s="108">
        <f t="shared" si="4"/>
        <v>0</v>
      </c>
      <c r="V17" s="101"/>
      <c r="W17" s="112">
        <f t="shared" si="14"/>
        <v>0</v>
      </c>
      <c r="X17" s="81"/>
      <c r="Y17" s="82" t="str">
        <f t="shared" si="15"/>
        <v>X</v>
      </c>
      <c r="Z17" s="108">
        <f t="shared" si="16"/>
        <v>0</v>
      </c>
      <c r="AA17" s="101"/>
      <c r="AB17" s="112">
        <f t="shared" si="17"/>
        <v>0</v>
      </c>
      <c r="AC17" s="81"/>
      <c r="AD17" s="82" t="str">
        <f t="shared" si="18"/>
        <v>X</v>
      </c>
      <c r="AE17" s="108">
        <f t="shared" si="19"/>
        <v>0</v>
      </c>
      <c r="AF17" s="101"/>
      <c r="AG17" s="113">
        <f t="shared" si="20"/>
        <v>0</v>
      </c>
      <c r="AH17" s="114">
        <f t="shared" si="21"/>
        <v>0</v>
      </c>
      <c r="AI17" s="114">
        <f t="shared" si="22"/>
        <v>0</v>
      </c>
      <c r="AJ17" s="114">
        <f t="shared" si="23"/>
        <v>0</v>
      </c>
      <c r="AK17" s="174">
        <f t="shared" si="24"/>
        <v>0</v>
      </c>
      <c r="AL17" s="175">
        <f t="shared" si="25"/>
        <v>0</v>
      </c>
      <c r="AM17" s="114">
        <f t="shared" si="26"/>
        <v>0</v>
      </c>
      <c r="AN17" s="114">
        <f t="shared" si="27"/>
        <v>0</v>
      </c>
      <c r="AO17" s="114">
        <f t="shared" si="28"/>
        <v>0</v>
      </c>
      <c r="AP17" s="115">
        <f t="shared" si="29"/>
        <v>0</v>
      </c>
      <c r="AQ17" s="116">
        <f t="shared" si="30"/>
        <v>0</v>
      </c>
      <c r="AR17" s="117">
        <f>SUM(AL17:AQ17)</f>
        <v>0</v>
      </c>
      <c r="AS17" s="3">
        <f t="shared" si="31"/>
        <v>0</v>
      </c>
      <c r="AT17" s="5">
        <f t="shared" si="32"/>
        <v>0</v>
      </c>
      <c r="AU17" s="5">
        <f t="shared" si="33"/>
        <v>0</v>
      </c>
      <c r="AV17" s="5">
        <f t="shared" si="34"/>
        <v>0</v>
      </c>
      <c r="AW17" s="5">
        <f t="shared" si="35"/>
        <v>0</v>
      </c>
      <c r="AX17" s="5">
        <f t="shared" si="36"/>
        <v>0</v>
      </c>
      <c r="AY17" s="7">
        <f t="shared" si="5"/>
        <v>9</v>
      </c>
      <c r="AZ17" s="7">
        <f t="shared" si="6"/>
        <v>9</v>
      </c>
      <c r="BA17" s="7">
        <f t="shared" si="7"/>
        <v>9</v>
      </c>
      <c r="BB17" s="7">
        <f t="shared" si="8"/>
        <v>9</v>
      </c>
      <c r="BC17" s="7">
        <f t="shared" si="9"/>
        <v>9</v>
      </c>
      <c r="BD17" s="7">
        <f t="shared" si="37"/>
        <v>9</v>
      </c>
      <c r="BE17" s="7" t="str">
        <f t="shared" si="38"/>
        <v>nee</v>
      </c>
    </row>
    <row r="18" spans="1:57" ht="24.95" customHeight="1">
      <c r="A18" s="80">
        <v>10</v>
      </c>
      <c r="B18" s="12"/>
      <c r="C18" s="13">
        <v>15</v>
      </c>
      <c r="D18" s="13">
        <v>29</v>
      </c>
      <c r="E18" s="13">
        <v>3</v>
      </c>
      <c r="F18" s="13">
        <v>17</v>
      </c>
      <c r="G18" s="14">
        <v>35</v>
      </c>
      <c r="H18" s="105">
        <f t="shared" si="0"/>
        <v>0</v>
      </c>
      <c r="I18" s="81"/>
      <c r="J18" s="82" t="str">
        <f t="shared" si="10"/>
        <v>X</v>
      </c>
      <c r="K18" s="105">
        <f t="shared" si="11"/>
        <v>0</v>
      </c>
      <c r="L18" s="85"/>
      <c r="M18" s="110">
        <f t="shared" si="1"/>
        <v>0</v>
      </c>
      <c r="N18" s="81"/>
      <c r="O18" s="82" t="str">
        <f t="shared" si="12"/>
        <v>X</v>
      </c>
      <c r="P18" s="108">
        <f t="shared" si="2"/>
        <v>0</v>
      </c>
      <c r="Q18" s="101"/>
      <c r="R18" s="112">
        <f t="shared" si="3"/>
        <v>0</v>
      </c>
      <c r="S18" s="81"/>
      <c r="T18" s="82" t="str">
        <f t="shared" si="13"/>
        <v>X</v>
      </c>
      <c r="U18" s="108">
        <f t="shared" si="4"/>
        <v>0</v>
      </c>
      <c r="V18" s="101"/>
      <c r="W18" s="112">
        <f t="shared" si="14"/>
        <v>0</v>
      </c>
      <c r="X18" s="81"/>
      <c r="Y18" s="82" t="str">
        <f t="shared" si="15"/>
        <v>X</v>
      </c>
      <c r="Z18" s="108">
        <f t="shared" si="16"/>
        <v>0</v>
      </c>
      <c r="AA18" s="101"/>
      <c r="AB18" s="112">
        <f t="shared" si="17"/>
        <v>0</v>
      </c>
      <c r="AC18" s="81"/>
      <c r="AD18" s="82" t="str">
        <f t="shared" si="18"/>
        <v>X</v>
      </c>
      <c r="AE18" s="108">
        <f t="shared" si="19"/>
        <v>0</v>
      </c>
      <c r="AF18" s="101"/>
      <c r="AG18" s="113">
        <f t="shared" si="20"/>
        <v>0</v>
      </c>
      <c r="AH18" s="114">
        <f t="shared" si="21"/>
        <v>0</v>
      </c>
      <c r="AI18" s="114">
        <f t="shared" si="22"/>
        <v>0</v>
      </c>
      <c r="AJ18" s="114">
        <f t="shared" si="23"/>
        <v>0</v>
      </c>
      <c r="AK18" s="174">
        <f t="shared" si="24"/>
        <v>0</v>
      </c>
      <c r="AL18" s="175">
        <f t="shared" si="25"/>
        <v>0</v>
      </c>
      <c r="AM18" s="114">
        <f t="shared" si="26"/>
        <v>0</v>
      </c>
      <c r="AN18" s="114">
        <f t="shared" si="27"/>
        <v>0</v>
      </c>
      <c r="AO18" s="114">
        <f t="shared" si="28"/>
        <v>0</v>
      </c>
      <c r="AP18" s="115">
        <f t="shared" si="29"/>
        <v>0</v>
      </c>
      <c r="AQ18" s="116">
        <f t="shared" si="30"/>
        <v>0</v>
      </c>
      <c r="AR18" s="117">
        <f>SUM(AL18:AQ18)</f>
        <v>0</v>
      </c>
      <c r="AS18" s="3">
        <f t="shared" si="31"/>
        <v>0</v>
      </c>
      <c r="AT18" s="5">
        <f t="shared" si="32"/>
        <v>0</v>
      </c>
      <c r="AU18" s="5">
        <f t="shared" si="33"/>
        <v>0</v>
      </c>
      <c r="AV18" s="5">
        <f t="shared" si="34"/>
        <v>0</v>
      </c>
      <c r="AW18" s="5">
        <f t="shared" si="35"/>
        <v>0</v>
      </c>
      <c r="AX18" s="5">
        <f t="shared" si="36"/>
        <v>0</v>
      </c>
      <c r="AY18" s="7">
        <f t="shared" si="5"/>
        <v>10</v>
      </c>
      <c r="AZ18" s="7">
        <f t="shared" si="6"/>
        <v>10</v>
      </c>
      <c r="BA18" s="7">
        <f t="shared" si="7"/>
        <v>10</v>
      </c>
      <c r="BB18" s="7">
        <f t="shared" si="8"/>
        <v>10</v>
      </c>
      <c r="BC18" s="7">
        <f t="shared" si="9"/>
        <v>10</v>
      </c>
      <c r="BD18" s="7">
        <f t="shared" si="37"/>
        <v>10</v>
      </c>
      <c r="BE18" s="7" t="str">
        <f t="shared" si="38"/>
        <v>nee</v>
      </c>
    </row>
    <row r="19" spans="1:57" ht="24.95" customHeight="1">
      <c r="A19" s="80">
        <v>11</v>
      </c>
      <c r="B19" s="12"/>
      <c r="C19" s="13">
        <v>2</v>
      </c>
      <c r="D19" s="13">
        <v>6</v>
      </c>
      <c r="E19" s="13">
        <v>28</v>
      </c>
      <c r="F19" s="13">
        <v>14</v>
      </c>
      <c r="G19" s="14">
        <v>8</v>
      </c>
      <c r="H19" s="105">
        <f t="shared" si="0"/>
        <v>0</v>
      </c>
      <c r="I19" s="81"/>
      <c r="J19" s="82" t="str">
        <f t="shared" si="10"/>
        <v>X</v>
      </c>
      <c r="K19" s="105">
        <f t="shared" si="11"/>
        <v>0</v>
      </c>
      <c r="L19" s="85"/>
      <c r="M19" s="110">
        <f t="shared" si="1"/>
        <v>0</v>
      </c>
      <c r="N19" s="81"/>
      <c r="O19" s="82" t="str">
        <f t="shared" si="12"/>
        <v>X</v>
      </c>
      <c r="P19" s="108">
        <f t="shared" si="2"/>
        <v>0</v>
      </c>
      <c r="Q19" s="101"/>
      <c r="R19" s="112">
        <f t="shared" si="3"/>
        <v>0</v>
      </c>
      <c r="S19" s="81"/>
      <c r="T19" s="82" t="str">
        <f t="shared" si="13"/>
        <v>X</v>
      </c>
      <c r="U19" s="108">
        <f t="shared" si="4"/>
        <v>0</v>
      </c>
      <c r="V19" s="101"/>
      <c r="W19" s="112">
        <f t="shared" si="14"/>
        <v>0</v>
      </c>
      <c r="X19" s="81"/>
      <c r="Y19" s="82" t="str">
        <f t="shared" si="15"/>
        <v>X</v>
      </c>
      <c r="Z19" s="108">
        <f t="shared" si="16"/>
        <v>0</v>
      </c>
      <c r="AA19" s="101"/>
      <c r="AB19" s="112">
        <f t="shared" si="17"/>
        <v>0</v>
      </c>
      <c r="AC19" s="81"/>
      <c r="AD19" s="82" t="str">
        <f t="shared" si="18"/>
        <v>X</v>
      </c>
      <c r="AE19" s="108">
        <f t="shared" si="19"/>
        <v>0</v>
      </c>
      <c r="AF19" s="101"/>
      <c r="AG19" s="113">
        <f t="shared" si="20"/>
        <v>0</v>
      </c>
      <c r="AH19" s="114">
        <f t="shared" si="21"/>
        <v>0</v>
      </c>
      <c r="AI19" s="114">
        <f t="shared" si="22"/>
        <v>0</v>
      </c>
      <c r="AJ19" s="114">
        <f t="shared" si="23"/>
        <v>0</v>
      </c>
      <c r="AK19" s="174">
        <f t="shared" si="24"/>
        <v>0</v>
      </c>
      <c r="AL19" s="175">
        <f t="shared" si="25"/>
        <v>0</v>
      </c>
      <c r="AM19" s="114">
        <f t="shared" si="26"/>
        <v>0</v>
      </c>
      <c r="AN19" s="114">
        <f t="shared" si="27"/>
        <v>0</v>
      </c>
      <c r="AO19" s="114">
        <f t="shared" si="28"/>
        <v>0</v>
      </c>
      <c r="AP19" s="115">
        <f t="shared" si="29"/>
        <v>0</v>
      </c>
      <c r="AQ19" s="116">
        <f t="shared" si="30"/>
        <v>0</v>
      </c>
      <c r="AR19" s="117">
        <f>SUM(AL19:AQ19)</f>
        <v>0</v>
      </c>
      <c r="AS19" s="3">
        <f t="shared" si="31"/>
        <v>0</v>
      </c>
      <c r="AT19" s="5">
        <f t="shared" si="32"/>
        <v>0</v>
      </c>
      <c r="AU19" s="5">
        <f t="shared" si="33"/>
        <v>0</v>
      </c>
      <c r="AV19" s="5">
        <f t="shared" si="34"/>
        <v>0</v>
      </c>
      <c r="AW19" s="5">
        <f t="shared" si="35"/>
        <v>0</v>
      </c>
      <c r="AX19" s="5">
        <f t="shared" si="36"/>
        <v>0</v>
      </c>
      <c r="AY19" s="7">
        <f t="shared" si="5"/>
        <v>11</v>
      </c>
      <c r="AZ19" s="7">
        <f t="shared" si="6"/>
        <v>11</v>
      </c>
      <c r="BA19" s="7">
        <f t="shared" si="7"/>
        <v>11</v>
      </c>
      <c r="BB19" s="7">
        <f t="shared" si="8"/>
        <v>11</v>
      </c>
      <c r="BC19" s="7">
        <f t="shared" si="9"/>
        <v>11</v>
      </c>
      <c r="BD19" s="7">
        <f t="shared" si="37"/>
        <v>11</v>
      </c>
      <c r="BE19" s="7" t="str">
        <f t="shared" si="38"/>
        <v>nee</v>
      </c>
    </row>
    <row r="20" spans="1:57" ht="24.95" customHeight="1">
      <c r="A20" s="80">
        <v>12</v>
      </c>
      <c r="B20" s="12"/>
      <c r="C20" s="13">
        <v>21</v>
      </c>
      <c r="D20" s="13">
        <v>35</v>
      </c>
      <c r="E20" s="13">
        <v>17</v>
      </c>
      <c r="F20" s="13">
        <v>15</v>
      </c>
      <c r="G20" s="14">
        <v>7</v>
      </c>
      <c r="H20" s="105">
        <f t="shared" si="0"/>
        <v>0</v>
      </c>
      <c r="I20" s="81"/>
      <c r="J20" s="82" t="str">
        <f t="shared" si="10"/>
        <v>X</v>
      </c>
      <c r="K20" s="105">
        <f t="shared" si="11"/>
        <v>0</v>
      </c>
      <c r="L20" s="85"/>
      <c r="M20" s="110">
        <f t="shared" si="1"/>
        <v>0</v>
      </c>
      <c r="N20" s="81"/>
      <c r="O20" s="82" t="str">
        <f t="shared" si="12"/>
        <v>X</v>
      </c>
      <c r="P20" s="108">
        <f t="shared" si="2"/>
        <v>0</v>
      </c>
      <c r="Q20" s="101"/>
      <c r="R20" s="112">
        <f t="shared" si="3"/>
        <v>0</v>
      </c>
      <c r="S20" s="81"/>
      <c r="T20" s="82" t="str">
        <f t="shared" si="13"/>
        <v>X</v>
      </c>
      <c r="U20" s="108">
        <f t="shared" si="4"/>
        <v>0</v>
      </c>
      <c r="V20" s="101"/>
      <c r="W20" s="112">
        <f t="shared" si="14"/>
        <v>0</v>
      </c>
      <c r="X20" s="81"/>
      <c r="Y20" s="82" t="str">
        <f t="shared" si="15"/>
        <v>X</v>
      </c>
      <c r="Z20" s="108">
        <f t="shared" si="16"/>
        <v>0</v>
      </c>
      <c r="AA20" s="101"/>
      <c r="AB20" s="112">
        <f t="shared" si="17"/>
        <v>0</v>
      </c>
      <c r="AC20" s="81"/>
      <c r="AD20" s="82" t="str">
        <f t="shared" si="18"/>
        <v>X</v>
      </c>
      <c r="AE20" s="108">
        <f t="shared" si="19"/>
        <v>0</v>
      </c>
      <c r="AF20" s="101"/>
      <c r="AG20" s="113">
        <f t="shared" si="20"/>
        <v>0</v>
      </c>
      <c r="AH20" s="114">
        <f t="shared" si="21"/>
        <v>0</v>
      </c>
      <c r="AI20" s="114">
        <f t="shared" si="22"/>
        <v>0</v>
      </c>
      <c r="AJ20" s="114">
        <f t="shared" si="23"/>
        <v>0</v>
      </c>
      <c r="AK20" s="174">
        <f t="shared" si="24"/>
        <v>0</v>
      </c>
      <c r="AL20" s="175">
        <f t="shared" si="25"/>
        <v>0</v>
      </c>
      <c r="AM20" s="114">
        <f t="shared" si="26"/>
        <v>0</v>
      </c>
      <c r="AN20" s="114">
        <f t="shared" si="27"/>
        <v>0</v>
      </c>
      <c r="AO20" s="114">
        <f t="shared" si="28"/>
        <v>0</v>
      </c>
      <c r="AP20" s="115">
        <f t="shared" si="29"/>
        <v>0</v>
      </c>
      <c r="AQ20" s="116">
        <f t="shared" si="30"/>
        <v>0</v>
      </c>
      <c r="AR20" s="117">
        <f>SUM(AL20:AQ20)</f>
        <v>0</v>
      </c>
      <c r="AS20" s="3">
        <f t="shared" si="31"/>
        <v>0</v>
      </c>
      <c r="AT20" s="5">
        <f t="shared" si="32"/>
        <v>0</v>
      </c>
      <c r="AU20" s="5">
        <f t="shared" si="33"/>
        <v>0</v>
      </c>
      <c r="AV20" s="5">
        <f t="shared" si="34"/>
        <v>0</v>
      </c>
      <c r="AW20" s="5">
        <f t="shared" si="35"/>
        <v>0</v>
      </c>
      <c r="AX20" s="5">
        <f t="shared" si="36"/>
        <v>0</v>
      </c>
      <c r="AY20" s="7">
        <f t="shared" si="5"/>
        <v>12</v>
      </c>
      <c r="AZ20" s="7">
        <f t="shared" si="6"/>
        <v>12</v>
      </c>
      <c r="BA20" s="7">
        <f t="shared" si="7"/>
        <v>12</v>
      </c>
      <c r="BB20" s="7">
        <f t="shared" si="8"/>
        <v>12</v>
      </c>
      <c r="BC20" s="7">
        <f t="shared" si="9"/>
        <v>12</v>
      </c>
      <c r="BD20" s="7">
        <f t="shared" si="37"/>
        <v>12</v>
      </c>
      <c r="BE20" s="7" t="str">
        <f t="shared" si="38"/>
        <v>nee</v>
      </c>
    </row>
    <row r="21" spans="1:57" ht="24.95" customHeight="1">
      <c r="A21" s="80">
        <v>13</v>
      </c>
      <c r="B21" s="12"/>
      <c r="C21" s="13">
        <v>16</v>
      </c>
      <c r="D21" s="13">
        <v>34</v>
      </c>
      <c r="E21" s="13">
        <v>22</v>
      </c>
      <c r="F21" s="13">
        <v>4</v>
      </c>
      <c r="G21" s="14">
        <v>14</v>
      </c>
      <c r="H21" s="105">
        <f t="shared" si="0"/>
        <v>0</v>
      </c>
      <c r="I21" s="81"/>
      <c r="J21" s="82" t="str">
        <f t="shared" si="10"/>
        <v>X</v>
      </c>
      <c r="K21" s="105">
        <f t="shared" si="11"/>
        <v>0</v>
      </c>
      <c r="L21" s="85"/>
      <c r="M21" s="110">
        <f t="shared" si="1"/>
        <v>0</v>
      </c>
      <c r="N21" s="81"/>
      <c r="O21" s="82" t="str">
        <f t="shared" si="12"/>
        <v>X</v>
      </c>
      <c r="P21" s="108">
        <f t="shared" si="2"/>
        <v>0</v>
      </c>
      <c r="Q21" s="101"/>
      <c r="R21" s="112">
        <f t="shared" si="3"/>
        <v>0</v>
      </c>
      <c r="S21" s="81"/>
      <c r="T21" s="82" t="str">
        <f t="shared" si="13"/>
        <v>X</v>
      </c>
      <c r="U21" s="108">
        <f t="shared" si="4"/>
        <v>0</v>
      </c>
      <c r="V21" s="101"/>
      <c r="W21" s="112">
        <f t="shared" si="14"/>
        <v>0</v>
      </c>
      <c r="X21" s="81"/>
      <c r="Y21" s="82" t="str">
        <f t="shared" si="15"/>
        <v>X</v>
      </c>
      <c r="Z21" s="108">
        <f t="shared" si="16"/>
        <v>0</v>
      </c>
      <c r="AA21" s="101"/>
      <c r="AB21" s="112">
        <f t="shared" si="17"/>
        <v>0</v>
      </c>
      <c r="AC21" s="81"/>
      <c r="AD21" s="82" t="str">
        <f t="shared" si="18"/>
        <v>X</v>
      </c>
      <c r="AE21" s="108">
        <f t="shared" si="19"/>
        <v>0</v>
      </c>
      <c r="AF21" s="101"/>
      <c r="AG21" s="113">
        <f t="shared" si="20"/>
        <v>0</v>
      </c>
      <c r="AH21" s="114">
        <f t="shared" si="21"/>
        <v>0</v>
      </c>
      <c r="AI21" s="114">
        <f t="shared" si="22"/>
        <v>0</v>
      </c>
      <c r="AJ21" s="114">
        <f t="shared" si="23"/>
        <v>0</v>
      </c>
      <c r="AK21" s="174">
        <f t="shared" si="24"/>
        <v>0</v>
      </c>
      <c r="AL21" s="175">
        <f t="shared" si="25"/>
        <v>0</v>
      </c>
      <c r="AM21" s="114">
        <f t="shared" si="26"/>
        <v>0</v>
      </c>
      <c r="AN21" s="114">
        <f t="shared" si="27"/>
        <v>0</v>
      </c>
      <c r="AO21" s="114">
        <f t="shared" si="28"/>
        <v>0</v>
      </c>
      <c r="AP21" s="115">
        <f t="shared" si="29"/>
        <v>0</v>
      </c>
      <c r="AQ21" s="116">
        <f t="shared" si="30"/>
        <v>0</v>
      </c>
      <c r="AR21" s="117">
        <f>SUM(AL21:AQ21)</f>
        <v>0</v>
      </c>
      <c r="AS21" s="3">
        <f t="shared" si="31"/>
        <v>0</v>
      </c>
      <c r="AT21" s="5">
        <f t="shared" si="32"/>
        <v>0</v>
      </c>
      <c r="AU21" s="5">
        <f t="shared" si="33"/>
        <v>0</v>
      </c>
      <c r="AV21" s="5">
        <f t="shared" si="34"/>
        <v>0</v>
      </c>
      <c r="AW21" s="5">
        <f t="shared" si="35"/>
        <v>0</v>
      </c>
      <c r="AX21" s="5">
        <f t="shared" si="36"/>
        <v>0</v>
      </c>
      <c r="AY21" s="7">
        <f t="shared" si="5"/>
        <v>13</v>
      </c>
      <c r="AZ21" s="7">
        <f t="shared" si="6"/>
        <v>13</v>
      </c>
      <c r="BA21" s="7">
        <f t="shared" si="7"/>
        <v>13</v>
      </c>
      <c r="BB21" s="7">
        <f t="shared" si="8"/>
        <v>13</v>
      </c>
      <c r="BC21" s="7">
        <f t="shared" si="9"/>
        <v>13</v>
      </c>
      <c r="BD21" s="7">
        <f t="shared" si="37"/>
        <v>13</v>
      </c>
      <c r="BE21" s="7" t="str">
        <f t="shared" si="38"/>
        <v>nee</v>
      </c>
    </row>
    <row r="22" spans="1:57" ht="24.95" customHeight="1">
      <c r="A22" s="80">
        <v>14</v>
      </c>
      <c r="B22" s="12"/>
      <c r="C22" s="13">
        <v>7</v>
      </c>
      <c r="D22" s="13">
        <v>9</v>
      </c>
      <c r="E22" s="13">
        <v>21</v>
      </c>
      <c r="F22" s="13">
        <v>11</v>
      </c>
      <c r="G22" s="14">
        <v>13</v>
      </c>
      <c r="H22" s="105">
        <f t="shared" si="0"/>
        <v>0</v>
      </c>
      <c r="I22" s="81"/>
      <c r="J22" s="82" t="str">
        <f t="shared" si="10"/>
        <v>X</v>
      </c>
      <c r="K22" s="105">
        <f t="shared" si="11"/>
        <v>0</v>
      </c>
      <c r="L22" s="85"/>
      <c r="M22" s="110">
        <f t="shared" si="1"/>
        <v>0</v>
      </c>
      <c r="N22" s="81"/>
      <c r="O22" s="82" t="str">
        <f t="shared" si="12"/>
        <v>X</v>
      </c>
      <c r="P22" s="108">
        <f t="shared" si="2"/>
        <v>0</v>
      </c>
      <c r="Q22" s="101"/>
      <c r="R22" s="112">
        <f t="shared" si="3"/>
        <v>0</v>
      </c>
      <c r="S22" s="81"/>
      <c r="T22" s="82" t="str">
        <f t="shared" si="13"/>
        <v>X</v>
      </c>
      <c r="U22" s="108">
        <f t="shared" si="4"/>
        <v>0</v>
      </c>
      <c r="V22" s="101"/>
      <c r="W22" s="112">
        <f t="shared" si="14"/>
        <v>0</v>
      </c>
      <c r="X22" s="81"/>
      <c r="Y22" s="82" t="str">
        <f t="shared" si="15"/>
        <v>X</v>
      </c>
      <c r="Z22" s="108">
        <f t="shared" si="16"/>
        <v>0</v>
      </c>
      <c r="AA22" s="101"/>
      <c r="AB22" s="112">
        <f t="shared" si="17"/>
        <v>0</v>
      </c>
      <c r="AC22" s="81"/>
      <c r="AD22" s="82" t="str">
        <f t="shared" si="18"/>
        <v>X</v>
      </c>
      <c r="AE22" s="108">
        <f t="shared" si="19"/>
        <v>0</v>
      </c>
      <c r="AF22" s="101"/>
      <c r="AG22" s="113">
        <f t="shared" si="20"/>
        <v>0</v>
      </c>
      <c r="AH22" s="114">
        <f t="shared" si="21"/>
        <v>0</v>
      </c>
      <c r="AI22" s="114">
        <f t="shared" si="22"/>
        <v>0</v>
      </c>
      <c r="AJ22" s="114">
        <f t="shared" si="23"/>
        <v>0</v>
      </c>
      <c r="AK22" s="174">
        <f t="shared" si="24"/>
        <v>0</v>
      </c>
      <c r="AL22" s="175">
        <f t="shared" si="25"/>
        <v>0</v>
      </c>
      <c r="AM22" s="114">
        <f t="shared" si="26"/>
        <v>0</v>
      </c>
      <c r="AN22" s="114">
        <f t="shared" si="27"/>
        <v>0</v>
      </c>
      <c r="AO22" s="114">
        <f t="shared" si="28"/>
        <v>0</v>
      </c>
      <c r="AP22" s="115">
        <f t="shared" si="29"/>
        <v>0</v>
      </c>
      <c r="AQ22" s="116">
        <f t="shared" si="30"/>
        <v>0</v>
      </c>
      <c r="AR22" s="117">
        <f>SUM(AL22:AQ22)</f>
        <v>0</v>
      </c>
      <c r="AS22" s="3">
        <f t="shared" si="31"/>
        <v>0</v>
      </c>
      <c r="AT22" s="5">
        <f t="shared" si="32"/>
        <v>0</v>
      </c>
      <c r="AU22" s="5">
        <f t="shared" si="33"/>
        <v>0</v>
      </c>
      <c r="AV22" s="5">
        <f t="shared" si="34"/>
        <v>0</v>
      </c>
      <c r="AW22" s="5">
        <f t="shared" si="35"/>
        <v>0</v>
      </c>
      <c r="AX22" s="5">
        <f t="shared" si="36"/>
        <v>0</v>
      </c>
      <c r="AY22" s="7">
        <f t="shared" si="5"/>
        <v>14</v>
      </c>
      <c r="AZ22" s="7">
        <f t="shared" si="6"/>
        <v>14</v>
      </c>
      <c r="BA22" s="7">
        <f t="shared" si="7"/>
        <v>14</v>
      </c>
      <c r="BB22" s="7">
        <f t="shared" si="8"/>
        <v>14</v>
      </c>
      <c r="BC22" s="7">
        <f t="shared" si="9"/>
        <v>14</v>
      </c>
      <c r="BD22" s="7">
        <f t="shared" si="37"/>
        <v>14</v>
      </c>
      <c r="BE22" s="7" t="str">
        <f t="shared" si="38"/>
        <v>nee</v>
      </c>
    </row>
    <row r="23" spans="1:57" ht="24.95" customHeight="1">
      <c r="A23" s="80">
        <v>15</v>
      </c>
      <c r="B23" s="12"/>
      <c r="C23" s="13">
        <v>10</v>
      </c>
      <c r="D23" s="13">
        <v>4</v>
      </c>
      <c r="E23" s="13">
        <v>30</v>
      </c>
      <c r="F23" s="13">
        <v>12</v>
      </c>
      <c r="G23" s="47" t="s">
        <v>28</v>
      </c>
      <c r="H23" s="105">
        <f t="shared" si="0"/>
        <v>0</v>
      </c>
      <c r="I23" s="81"/>
      <c r="J23" s="82" t="str">
        <f t="shared" si="10"/>
        <v>X</v>
      </c>
      <c r="K23" s="105">
        <f t="shared" si="11"/>
        <v>0</v>
      </c>
      <c r="L23" s="85"/>
      <c r="M23" s="110">
        <f t="shared" si="1"/>
        <v>0</v>
      </c>
      <c r="N23" s="81"/>
      <c r="O23" s="82" t="str">
        <f t="shared" si="12"/>
        <v>X</v>
      </c>
      <c r="P23" s="108">
        <f t="shared" si="2"/>
        <v>0</v>
      </c>
      <c r="Q23" s="101"/>
      <c r="R23" s="112">
        <f t="shared" si="3"/>
        <v>0</v>
      </c>
      <c r="S23" s="81"/>
      <c r="T23" s="82" t="str">
        <f t="shared" si="13"/>
        <v>X</v>
      </c>
      <c r="U23" s="108">
        <f t="shared" si="4"/>
        <v>0</v>
      </c>
      <c r="V23" s="101"/>
      <c r="W23" s="112">
        <f t="shared" si="14"/>
        <v>0</v>
      </c>
      <c r="X23" s="81"/>
      <c r="Y23" s="82" t="str">
        <f t="shared" si="15"/>
        <v>X</v>
      </c>
      <c r="Z23" s="108">
        <f t="shared" si="16"/>
        <v>0</v>
      </c>
      <c r="AA23" s="189"/>
      <c r="AB23" s="186" t="s">
        <v>36</v>
      </c>
      <c r="AC23" s="81"/>
      <c r="AD23" s="82" t="str">
        <f t="shared" si="18"/>
        <v>X</v>
      </c>
      <c r="AE23" s="187" t="s">
        <v>36</v>
      </c>
      <c r="AF23" s="101"/>
      <c r="AG23" s="113">
        <f t="shared" si="20"/>
        <v>0</v>
      </c>
      <c r="AH23" s="114">
        <f t="shared" si="21"/>
        <v>0</v>
      </c>
      <c r="AI23" s="114">
        <f t="shared" si="22"/>
        <v>0</v>
      </c>
      <c r="AJ23" s="114">
        <f t="shared" si="23"/>
        <v>0</v>
      </c>
      <c r="AK23" s="174">
        <f t="shared" si="24"/>
        <v>0</v>
      </c>
      <c r="AL23" s="175">
        <f t="shared" si="25"/>
        <v>0</v>
      </c>
      <c r="AM23" s="114">
        <f t="shared" si="26"/>
        <v>0</v>
      </c>
      <c r="AN23" s="114">
        <f t="shared" si="27"/>
        <v>0</v>
      </c>
      <c r="AO23" s="114">
        <f t="shared" si="28"/>
        <v>0</v>
      </c>
      <c r="AP23" s="115">
        <f t="shared" si="29"/>
        <v>0</v>
      </c>
      <c r="AQ23" s="116">
        <f t="shared" si="30"/>
        <v>0</v>
      </c>
      <c r="AR23" s="117">
        <f>SUM(AL23:AQ23)</f>
        <v>0</v>
      </c>
      <c r="AS23" s="3">
        <f t="shared" si="31"/>
        <v>0</v>
      </c>
      <c r="AT23" s="5">
        <f t="shared" si="32"/>
        <v>0</v>
      </c>
      <c r="AU23" s="5">
        <f t="shared" si="33"/>
        <v>0</v>
      </c>
      <c r="AV23" s="5">
        <f t="shared" si="34"/>
        <v>0</v>
      </c>
      <c r="AW23" s="5">
        <f t="shared" si="35"/>
        <v>0</v>
      </c>
      <c r="AX23" s="5" t="e">
        <f t="shared" si="36"/>
        <v>#VALUE!</v>
      </c>
      <c r="AY23" s="7">
        <f t="shared" si="5"/>
        <v>15</v>
      </c>
      <c r="AZ23" s="7">
        <f t="shared" si="6"/>
        <v>15</v>
      </c>
      <c r="BA23" s="7">
        <f t="shared" si="7"/>
        <v>15</v>
      </c>
      <c r="BB23" s="7">
        <f t="shared" si="8"/>
        <v>15</v>
      </c>
      <c r="BC23" s="7" t="e">
        <f t="shared" si="9"/>
        <v>#N/A</v>
      </c>
      <c r="BD23" s="7" t="e">
        <f t="shared" si="37"/>
        <v>#N/A</v>
      </c>
      <c r="BE23" s="7" t="str">
        <f t="shared" si="38"/>
        <v>nee</v>
      </c>
    </row>
    <row r="24" spans="1:57" ht="24.95" customHeight="1">
      <c r="A24" s="80">
        <v>16</v>
      </c>
      <c r="B24" s="12"/>
      <c r="C24" s="13">
        <v>13</v>
      </c>
      <c r="D24" s="13">
        <v>5</v>
      </c>
      <c r="E24" s="13">
        <v>1</v>
      </c>
      <c r="F24" s="13">
        <v>3</v>
      </c>
      <c r="G24" s="14">
        <v>25</v>
      </c>
      <c r="H24" s="105">
        <f t="shared" si="0"/>
        <v>0</v>
      </c>
      <c r="I24" s="81"/>
      <c r="J24" s="82" t="str">
        <f t="shared" si="10"/>
        <v>X</v>
      </c>
      <c r="K24" s="105">
        <f t="shared" si="11"/>
        <v>0</v>
      </c>
      <c r="L24" s="85"/>
      <c r="M24" s="110">
        <f t="shared" si="1"/>
        <v>0</v>
      </c>
      <c r="N24" s="81"/>
      <c r="O24" s="82" t="str">
        <f t="shared" si="12"/>
        <v>X</v>
      </c>
      <c r="P24" s="108">
        <f t="shared" si="2"/>
        <v>0</v>
      </c>
      <c r="Q24" s="101"/>
      <c r="R24" s="112">
        <f t="shared" si="3"/>
        <v>0</v>
      </c>
      <c r="S24" s="81"/>
      <c r="T24" s="82" t="str">
        <f t="shared" si="13"/>
        <v>X</v>
      </c>
      <c r="U24" s="108">
        <f t="shared" si="4"/>
        <v>0</v>
      </c>
      <c r="V24" s="101"/>
      <c r="W24" s="112">
        <f t="shared" si="14"/>
        <v>0</v>
      </c>
      <c r="X24" s="81"/>
      <c r="Y24" s="82" t="str">
        <f t="shared" si="15"/>
        <v>X</v>
      </c>
      <c r="Z24" s="108">
        <f t="shared" si="16"/>
        <v>0</v>
      </c>
      <c r="AA24" s="101"/>
      <c r="AB24" s="112">
        <f t="shared" si="17"/>
        <v>0</v>
      </c>
      <c r="AC24" s="81"/>
      <c r="AD24" s="82" t="str">
        <f t="shared" si="18"/>
        <v>X</v>
      </c>
      <c r="AE24" s="108">
        <f t="shared" si="19"/>
        <v>0</v>
      </c>
      <c r="AF24" s="101"/>
      <c r="AG24" s="113">
        <f t="shared" si="20"/>
        <v>0</v>
      </c>
      <c r="AH24" s="114">
        <f t="shared" si="21"/>
        <v>0</v>
      </c>
      <c r="AI24" s="114">
        <f t="shared" si="22"/>
        <v>0</v>
      </c>
      <c r="AJ24" s="114">
        <f t="shared" si="23"/>
        <v>0</v>
      </c>
      <c r="AK24" s="174">
        <f t="shared" si="24"/>
        <v>0</v>
      </c>
      <c r="AL24" s="175">
        <f t="shared" si="25"/>
        <v>0</v>
      </c>
      <c r="AM24" s="114">
        <f t="shared" si="26"/>
        <v>0</v>
      </c>
      <c r="AN24" s="114">
        <f t="shared" si="27"/>
        <v>0</v>
      </c>
      <c r="AO24" s="114">
        <f t="shared" si="28"/>
        <v>0</v>
      </c>
      <c r="AP24" s="115">
        <f t="shared" si="29"/>
        <v>0</v>
      </c>
      <c r="AQ24" s="116">
        <f t="shared" si="30"/>
        <v>0</v>
      </c>
      <c r="AR24" s="117">
        <f>SUM(AL24:AQ24)</f>
        <v>0</v>
      </c>
      <c r="AS24" s="3">
        <f t="shared" si="31"/>
        <v>0</v>
      </c>
      <c r="AT24" s="5">
        <f t="shared" si="32"/>
        <v>0</v>
      </c>
      <c r="AU24" s="5">
        <f t="shared" si="33"/>
        <v>0</v>
      </c>
      <c r="AV24" s="5">
        <f t="shared" si="34"/>
        <v>0</v>
      </c>
      <c r="AW24" s="5">
        <f t="shared" si="35"/>
        <v>0</v>
      </c>
      <c r="AX24" s="5">
        <f t="shared" si="36"/>
        <v>0</v>
      </c>
      <c r="AY24" s="7">
        <f t="shared" si="5"/>
        <v>16</v>
      </c>
      <c r="AZ24" s="7">
        <f t="shared" si="6"/>
        <v>16</v>
      </c>
      <c r="BA24" s="7">
        <f t="shared" si="7"/>
        <v>16</v>
      </c>
      <c r="BB24" s="7">
        <f t="shared" si="8"/>
        <v>16</v>
      </c>
      <c r="BC24" s="7">
        <f t="shared" si="9"/>
        <v>16</v>
      </c>
      <c r="BD24" s="7">
        <f t="shared" si="37"/>
        <v>16</v>
      </c>
      <c r="BE24" s="7" t="str">
        <f t="shared" si="38"/>
        <v>nee</v>
      </c>
    </row>
    <row r="25" spans="1:57" ht="24.95" customHeight="1">
      <c r="A25" s="80">
        <v>17</v>
      </c>
      <c r="B25" s="12"/>
      <c r="C25" s="48" t="s">
        <v>28</v>
      </c>
      <c r="D25" s="13">
        <v>26</v>
      </c>
      <c r="E25" s="13">
        <v>12</v>
      </c>
      <c r="F25" s="13">
        <v>10</v>
      </c>
      <c r="G25" s="14">
        <v>2</v>
      </c>
      <c r="H25" s="188" t="s">
        <v>36</v>
      </c>
      <c r="I25" s="81"/>
      <c r="J25" s="82" t="str">
        <f t="shared" si="10"/>
        <v>X</v>
      </c>
      <c r="K25" s="188" t="s">
        <v>36</v>
      </c>
      <c r="L25" s="85"/>
      <c r="M25" s="110">
        <f t="shared" si="1"/>
        <v>0</v>
      </c>
      <c r="N25" s="81"/>
      <c r="O25" s="82" t="str">
        <f t="shared" si="12"/>
        <v>X</v>
      </c>
      <c r="P25" s="108">
        <f t="shared" si="2"/>
        <v>0</v>
      </c>
      <c r="Q25" s="101"/>
      <c r="R25" s="112">
        <f t="shared" si="3"/>
        <v>0</v>
      </c>
      <c r="S25" s="81"/>
      <c r="T25" s="82" t="str">
        <f t="shared" si="13"/>
        <v>X</v>
      </c>
      <c r="U25" s="108">
        <f t="shared" si="4"/>
        <v>0</v>
      </c>
      <c r="V25" s="101"/>
      <c r="W25" s="112">
        <f t="shared" si="14"/>
        <v>0</v>
      </c>
      <c r="X25" s="81"/>
      <c r="Y25" s="82" t="str">
        <f t="shared" si="15"/>
        <v>X</v>
      </c>
      <c r="Z25" s="108">
        <f t="shared" si="16"/>
        <v>0</v>
      </c>
      <c r="AA25" s="101"/>
      <c r="AB25" s="112">
        <f t="shared" si="17"/>
        <v>0</v>
      </c>
      <c r="AC25" s="81"/>
      <c r="AD25" s="82" t="str">
        <f t="shared" si="18"/>
        <v>X</v>
      </c>
      <c r="AE25" s="108">
        <f t="shared" si="19"/>
        <v>0</v>
      </c>
      <c r="AF25" s="101"/>
      <c r="AG25" s="113">
        <f t="shared" si="20"/>
        <v>0</v>
      </c>
      <c r="AH25" s="114">
        <f t="shared" si="21"/>
        <v>0</v>
      </c>
      <c r="AI25" s="114">
        <f t="shared" si="22"/>
        <v>0</v>
      </c>
      <c r="AJ25" s="114">
        <f t="shared" si="23"/>
        <v>0</v>
      </c>
      <c r="AK25" s="174">
        <f t="shared" si="24"/>
        <v>0</v>
      </c>
      <c r="AL25" s="175">
        <f t="shared" si="25"/>
        <v>0</v>
      </c>
      <c r="AM25" s="114">
        <f t="shared" si="26"/>
        <v>0</v>
      </c>
      <c r="AN25" s="114">
        <f t="shared" si="27"/>
        <v>0</v>
      </c>
      <c r="AO25" s="114">
        <f t="shared" si="28"/>
        <v>0</v>
      </c>
      <c r="AP25" s="115">
        <f t="shared" si="29"/>
        <v>0</v>
      </c>
      <c r="AQ25" s="116">
        <f t="shared" si="30"/>
        <v>0</v>
      </c>
      <c r="AR25" s="117">
        <f>SUM(AL25:AQ25)</f>
        <v>0</v>
      </c>
      <c r="AS25" s="3">
        <f t="shared" si="31"/>
        <v>0</v>
      </c>
      <c r="AT25" s="5" t="e">
        <f t="shared" si="32"/>
        <v>#VALUE!</v>
      </c>
      <c r="AU25" s="5">
        <f t="shared" si="33"/>
        <v>0</v>
      </c>
      <c r="AV25" s="5">
        <f t="shared" si="34"/>
        <v>0</v>
      </c>
      <c r="AW25" s="5">
        <f t="shared" si="35"/>
        <v>0</v>
      </c>
      <c r="AX25" s="5">
        <f t="shared" si="36"/>
        <v>0</v>
      </c>
      <c r="AY25" s="7" t="e">
        <f t="shared" si="5"/>
        <v>#N/A</v>
      </c>
      <c r="AZ25" s="7">
        <f t="shared" si="6"/>
        <v>17</v>
      </c>
      <c r="BA25" s="7">
        <f t="shared" si="7"/>
        <v>17</v>
      </c>
      <c r="BB25" s="7">
        <f t="shared" si="8"/>
        <v>17</v>
      </c>
      <c r="BC25" s="7">
        <f t="shared" si="9"/>
        <v>17</v>
      </c>
      <c r="BD25" s="7" t="e">
        <f t="shared" si="37"/>
        <v>#N/A</v>
      </c>
      <c r="BE25" s="7" t="str">
        <f t="shared" si="38"/>
        <v>nee</v>
      </c>
    </row>
    <row r="26" spans="1:57" ht="24.95" customHeight="1">
      <c r="A26" s="80">
        <v>18</v>
      </c>
      <c r="B26" s="12"/>
      <c r="C26" s="13">
        <v>19</v>
      </c>
      <c r="D26" s="13">
        <v>7</v>
      </c>
      <c r="E26" s="13">
        <v>9</v>
      </c>
      <c r="F26" s="13">
        <v>1</v>
      </c>
      <c r="G26" s="14">
        <v>5</v>
      </c>
      <c r="H26" s="105">
        <f t="shared" si="0"/>
        <v>0</v>
      </c>
      <c r="I26" s="81"/>
      <c r="J26" s="82" t="str">
        <f t="shared" si="10"/>
        <v>X</v>
      </c>
      <c r="K26" s="105">
        <f t="shared" si="11"/>
        <v>0</v>
      </c>
      <c r="L26" s="85"/>
      <c r="M26" s="110">
        <f t="shared" si="1"/>
        <v>0</v>
      </c>
      <c r="N26" s="81"/>
      <c r="O26" s="82" t="str">
        <f t="shared" si="12"/>
        <v>X</v>
      </c>
      <c r="P26" s="108">
        <f t="shared" si="2"/>
        <v>0</v>
      </c>
      <c r="Q26" s="101"/>
      <c r="R26" s="112">
        <f t="shared" si="3"/>
        <v>0</v>
      </c>
      <c r="S26" s="81"/>
      <c r="T26" s="82" t="str">
        <f t="shared" si="13"/>
        <v>X</v>
      </c>
      <c r="U26" s="108">
        <f t="shared" si="4"/>
        <v>0</v>
      </c>
      <c r="V26" s="101"/>
      <c r="W26" s="112">
        <f t="shared" si="14"/>
        <v>0</v>
      </c>
      <c r="X26" s="81"/>
      <c r="Y26" s="82" t="str">
        <f t="shared" si="15"/>
        <v>X</v>
      </c>
      <c r="Z26" s="108">
        <f t="shared" si="16"/>
        <v>0</v>
      </c>
      <c r="AA26" s="101"/>
      <c r="AB26" s="112">
        <f t="shared" si="17"/>
        <v>0</v>
      </c>
      <c r="AC26" s="81"/>
      <c r="AD26" s="82" t="str">
        <f t="shared" si="18"/>
        <v>X</v>
      </c>
      <c r="AE26" s="108">
        <f t="shared" si="19"/>
        <v>0</v>
      </c>
      <c r="AF26" s="101"/>
      <c r="AG26" s="113">
        <f t="shared" si="20"/>
        <v>0</v>
      </c>
      <c r="AH26" s="114">
        <f t="shared" si="21"/>
        <v>0</v>
      </c>
      <c r="AI26" s="114">
        <f t="shared" si="22"/>
        <v>0</v>
      </c>
      <c r="AJ26" s="114">
        <f t="shared" si="23"/>
        <v>0</v>
      </c>
      <c r="AK26" s="174">
        <f t="shared" si="24"/>
        <v>0</v>
      </c>
      <c r="AL26" s="175">
        <f t="shared" si="25"/>
        <v>0</v>
      </c>
      <c r="AM26" s="114">
        <f t="shared" si="26"/>
        <v>0</v>
      </c>
      <c r="AN26" s="114">
        <f t="shared" si="27"/>
        <v>0</v>
      </c>
      <c r="AO26" s="114">
        <f t="shared" si="28"/>
        <v>0</v>
      </c>
      <c r="AP26" s="115">
        <f t="shared" si="29"/>
        <v>0</v>
      </c>
      <c r="AQ26" s="116">
        <f t="shared" si="30"/>
        <v>0</v>
      </c>
      <c r="AR26" s="117">
        <f>SUM(AL26:AQ26)</f>
        <v>0</v>
      </c>
      <c r="AS26" s="6">
        <f t="shared" si="31"/>
        <v>0</v>
      </c>
      <c r="AT26" s="5">
        <f t="shared" si="32"/>
        <v>0</v>
      </c>
      <c r="AU26" s="5">
        <f t="shared" si="33"/>
        <v>0</v>
      </c>
      <c r="AV26" s="5">
        <f t="shared" si="34"/>
        <v>0</v>
      </c>
      <c r="AW26" s="5">
        <f t="shared" si="35"/>
        <v>0</v>
      </c>
      <c r="AX26" s="5">
        <f t="shared" si="36"/>
        <v>0</v>
      </c>
      <c r="AY26" s="5">
        <f t="shared" si="5"/>
        <v>18</v>
      </c>
      <c r="AZ26" s="5">
        <f t="shared" si="6"/>
        <v>18</v>
      </c>
      <c r="BA26" s="5">
        <f t="shared" si="7"/>
        <v>18</v>
      </c>
      <c r="BB26" s="5">
        <f t="shared" si="8"/>
        <v>18</v>
      </c>
      <c r="BC26" s="5">
        <f t="shared" si="9"/>
        <v>18</v>
      </c>
      <c r="BD26" s="5">
        <f t="shared" si="37"/>
        <v>18</v>
      </c>
      <c r="BE26" s="7" t="str">
        <f t="shared" si="38"/>
        <v>nee</v>
      </c>
    </row>
    <row r="27" spans="1:57" ht="24.95" customHeight="1">
      <c r="A27" s="80">
        <v>19</v>
      </c>
      <c r="B27" s="12"/>
      <c r="C27" s="13">
        <v>18</v>
      </c>
      <c r="D27" s="13">
        <v>8</v>
      </c>
      <c r="E27" s="13">
        <v>2</v>
      </c>
      <c r="F27" s="13">
        <v>30</v>
      </c>
      <c r="G27" s="14">
        <v>36</v>
      </c>
      <c r="H27" s="105">
        <f t="shared" si="0"/>
        <v>0</v>
      </c>
      <c r="I27" s="81"/>
      <c r="J27" s="82" t="str">
        <f t="shared" si="10"/>
        <v>X</v>
      </c>
      <c r="K27" s="105">
        <f t="shared" si="11"/>
        <v>0</v>
      </c>
      <c r="L27" s="85"/>
      <c r="M27" s="110">
        <f t="shared" si="1"/>
        <v>0</v>
      </c>
      <c r="N27" s="81"/>
      <c r="O27" s="82" t="str">
        <f t="shared" si="12"/>
        <v>X</v>
      </c>
      <c r="P27" s="108">
        <f t="shared" si="2"/>
        <v>0</v>
      </c>
      <c r="Q27" s="101"/>
      <c r="R27" s="112">
        <f t="shared" si="3"/>
        <v>0</v>
      </c>
      <c r="S27" s="81"/>
      <c r="T27" s="82" t="str">
        <f t="shared" si="13"/>
        <v>X</v>
      </c>
      <c r="U27" s="108">
        <f t="shared" si="4"/>
        <v>0</v>
      </c>
      <c r="V27" s="101"/>
      <c r="W27" s="112">
        <f t="shared" si="14"/>
        <v>0</v>
      </c>
      <c r="X27" s="81"/>
      <c r="Y27" s="82" t="str">
        <f t="shared" si="15"/>
        <v>X</v>
      </c>
      <c r="Z27" s="108">
        <f t="shared" si="16"/>
        <v>0</v>
      </c>
      <c r="AA27" s="101"/>
      <c r="AB27" s="112">
        <f t="shared" si="17"/>
        <v>0</v>
      </c>
      <c r="AC27" s="81"/>
      <c r="AD27" s="82" t="str">
        <f t="shared" si="18"/>
        <v>X</v>
      </c>
      <c r="AE27" s="108">
        <f t="shared" si="19"/>
        <v>0</v>
      </c>
      <c r="AF27" s="101"/>
      <c r="AG27" s="113">
        <f t="shared" si="20"/>
        <v>0</v>
      </c>
      <c r="AH27" s="114">
        <f t="shared" si="21"/>
        <v>0</v>
      </c>
      <c r="AI27" s="114">
        <f t="shared" si="22"/>
        <v>0</v>
      </c>
      <c r="AJ27" s="114">
        <f t="shared" si="23"/>
        <v>0</v>
      </c>
      <c r="AK27" s="174">
        <f t="shared" si="24"/>
        <v>0</v>
      </c>
      <c r="AL27" s="175">
        <f t="shared" si="25"/>
        <v>0</v>
      </c>
      <c r="AM27" s="114">
        <f t="shared" si="26"/>
        <v>0</v>
      </c>
      <c r="AN27" s="114">
        <f t="shared" si="27"/>
        <v>0</v>
      </c>
      <c r="AO27" s="114">
        <f t="shared" si="28"/>
        <v>0</v>
      </c>
      <c r="AP27" s="115">
        <f t="shared" si="29"/>
        <v>0</v>
      </c>
      <c r="AQ27" s="116">
        <f t="shared" si="30"/>
        <v>0</v>
      </c>
      <c r="AR27" s="117">
        <f>SUM(AL27:AQ27)</f>
        <v>0</v>
      </c>
      <c r="AS27" s="6">
        <f t="shared" si="31"/>
        <v>0</v>
      </c>
      <c r="AT27" s="5">
        <f t="shared" si="32"/>
        <v>0</v>
      </c>
      <c r="AU27" s="5">
        <f t="shared" si="33"/>
        <v>0</v>
      </c>
      <c r="AV27" s="5">
        <f t="shared" si="34"/>
        <v>0</v>
      </c>
      <c r="AW27" s="5">
        <f t="shared" si="35"/>
        <v>0</v>
      </c>
      <c r="AX27" s="5">
        <f t="shared" si="36"/>
        <v>0</v>
      </c>
      <c r="AY27" s="5">
        <f t="shared" si="5"/>
        <v>19</v>
      </c>
      <c r="AZ27" s="5">
        <f t="shared" si="6"/>
        <v>19</v>
      </c>
      <c r="BA27" s="5">
        <f t="shared" si="7"/>
        <v>19</v>
      </c>
      <c r="BB27" s="5">
        <f t="shared" si="8"/>
        <v>19</v>
      </c>
      <c r="BC27" s="5">
        <f t="shared" si="9"/>
        <v>19</v>
      </c>
      <c r="BD27" s="5">
        <f t="shared" si="37"/>
        <v>19</v>
      </c>
      <c r="BE27" s="7" t="str">
        <f t="shared" si="38"/>
        <v>nee</v>
      </c>
    </row>
    <row r="28" spans="1:57" ht="24.95" customHeight="1">
      <c r="A28" s="173">
        <v>20</v>
      </c>
      <c r="C28" s="13">
        <v>29</v>
      </c>
      <c r="D28" s="13">
        <v>37</v>
      </c>
      <c r="E28" s="13">
        <v>31</v>
      </c>
      <c r="F28" s="13">
        <v>35</v>
      </c>
      <c r="G28" s="14">
        <v>27</v>
      </c>
      <c r="H28" s="105">
        <f t="shared" si="0"/>
        <v>0</v>
      </c>
      <c r="I28" s="81"/>
      <c r="J28" s="82" t="str">
        <f t="shared" si="10"/>
        <v>X</v>
      </c>
      <c r="K28" s="105">
        <f t="shared" si="11"/>
        <v>0</v>
      </c>
      <c r="L28" s="85"/>
      <c r="M28" s="110">
        <f t="shared" si="1"/>
        <v>0</v>
      </c>
      <c r="N28" s="81"/>
      <c r="O28" s="82" t="str">
        <f t="shared" si="12"/>
        <v>X</v>
      </c>
      <c r="P28" s="108">
        <f t="shared" si="2"/>
        <v>0</v>
      </c>
      <c r="Q28" s="101"/>
      <c r="R28" s="112">
        <f t="shared" si="3"/>
        <v>0</v>
      </c>
      <c r="S28" s="81"/>
      <c r="T28" s="82" t="str">
        <f t="shared" si="13"/>
        <v>X</v>
      </c>
      <c r="U28" s="108">
        <f t="shared" si="4"/>
        <v>0</v>
      </c>
      <c r="V28" s="101"/>
      <c r="W28" s="112">
        <f t="shared" si="14"/>
        <v>0</v>
      </c>
      <c r="X28" s="81"/>
      <c r="Y28" s="82" t="str">
        <f t="shared" si="15"/>
        <v>X</v>
      </c>
      <c r="Z28" s="108">
        <f t="shared" si="16"/>
        <v>0</v>
      </c>
      <c r="AA28" s="101"/>
      <c r="AB28" s="112">
        <f t="shared" si="17"/>
        <v>0</v>
      </c>
      <c r="AC28" s="81"/>
      <c r="AD28" s="82" t="str">
        <f t="shared" si="18"/>
        <v>X</v>
      </c>
      <c r="AE28" s="108">
        <f t="shared" si="19"/>
        <v>0</v>
      </c>
      <c r="AF28" s="101"/>
      <c r="AG28" s="113">
        <f t="shared" si="20"/>
        <v>0</v>
      </c>
      <c r="AH28" s="114">
        <f t="shared" si="21"/>
        <v>0</v>
      </c>
      <c r="AI28" s="114">
        <f t="shared" si="22"/>
        <v>0</v>
      </c>
      <c r="AJ28" s="114">
        <f t="shared" si="23"/>
        <v>0</v>
      </c>
      <c r="AK28" s="174">
        <f t="shared" si="24"/>
        <v>0</v>
      </c>
      <c r="AL28" s="175">
        <f t="shared" si="25"/>
        <v>0</v>
      </c>
      <c r="AM28" s="114">
        <f t="shared" si="26"/>
        <v>0</v>
      </c>
      <c r="AN28" s="114">
        <f t="shared" si="27"/>
        <v>0</v>
      </c>
      <c r="AO28" s="114">
        <f t="shared" si="28"/>
        <v>0</v>
      </c>
      <c r="AP28" s="115">
        <f t="shared" si="29"/>
        <v>0</v>
      </c>
      <c r="AQ28" s="116">
        <f t="shared" si="30"/>
        <v>0</v>
      </c>
      <c r="AR28" s="117">
        <f>SUM(AL28:AQ28)</f>
        <v>0</v>
      </c>
      <c r="AS28" s="6">
        <f t="shared" si="31"/>
        <v>0</v>
      </c>
      <c r="AT28" s="5">
        <f t="shared" si="32"/>
        <v>0</v>
      </c>
      <c r="AU28" s="5">
        <f t="shared" si="33"/>
        <v>0</v>
      </c>
      <c r="AV28" s="5">
        <f t="shared" si="34"/>
        <v>0</v>
      </c>
      <c r="AW28" s="5">
        <f t="shared" si="35"/>
        <v>0</v>
      </c>
      <c r="AX28" s="5">
        <f t="shared" si="36"/>
        <v>0</v>
      </c>
      <c r="AY28" s="5">
        <f t="shared" si="5"/>
        <v>20</v>
      </c>
      <c r="AZ28" s="5">
        <f t="shared" si="6"/>
        <v>1</v>
      </c>
      <c r="BA28" s="5">
        <f t="shared" si="7"/>
        <v>20</v>
      </c>
      <c r="BB28" s="5">
        <f t="shared" si="8"/>
        <v>20</v>
      </c>
      <c r="BC28" s="5">
        <f t="shared" si="9"/>
        <v>20</v>
      </c>
      <c r="BD28" s="5" t="e">
        <f>IF(AND(AY28=#REF!,AZ28=#REF!,BA28=#REF!,BB28=#REF!,BC28=#REF!,C28&lt;&gt;#REF!,C28&lt;&gt;D28,C28&lt;&gt;E28,C28&lt;&gt;F28,C28&lt;&gt;G28,D28&lt;&gt;#REF!,D28&lt;&gt;E28,D28&lt;&gt;F28,D28&lt;&gt;G28,E28&lt;&gt;#REF!,E28&lt;&gt;F28,E28&lt;&gt;G28,F28&lt;&gt;#REF!,F28&lt;&gt;G28,G28&lt;&gt;#REF!),#REF!,0)</f>
        <v>#REF!</v>
      </c>
      <c r="BE28" s="7" t="str">
        <f t="shared" si="38"/>
        <v>nee</v>
      </c>
    </row>
    <row r="29" spans="1:57" ht="24.95" customHeight="1">
      <c r="A29" s="80">
        <v>21</v>
      </c>
      <c r="B29" s="12"/>
      <c r="C29" s="13">
        <v>12</v>
      </c>
      <c r="D29" s="13">
        <v>32</v>
      </c>
      <c r="E29" s="13">
        <v>14</v>
      </c>
      <c r="F29" s="13">
        <v>8</v>
      </c>
      <c r="G29" s="14">
        <v>4</v>
      </c>
      <c r="H29" s="105">
        <f t="shared" si="0"/>
        <v>0</v>
      </c>
      <c r="I29" s="81"/>
      <c r="J29" s="82" t="str">
        <f t="shared" si="10"/>
        <v>X</v>
      </c>
      <c r="K29" s="105">
        <f t="shared" si="11"/>
        <v>0</v>
      </c>
      <c r="L29" s="85"/>
      <c r="M29" s="110">
        <f t="shared" si="1"/>
        <v>0</v>
      </c>
      <c r="N29" s="81"/>
      <c r="O29" s="82" t="str">
        <f t="shared" si="12"/>
        <v>X</v>
      </c>
      <c r="P29" s="108">
        <f t="shared" si="2"/>
        <v>0</v>
      </c>
      <c r="Q29" s="101"/>
      <c r="R29" s="112">
        <f t="shared" si="3"/>
        <v>0</v>
      </c>
      <c r="S29" s="81"/>
      <c r="T29" s="82" t="str">
        <f t="shared" si="13"/>
        <v>X</v>
      </c>
      <c r="U29" s="108">
        <f t="shared" si="4"/>
        <v>0</v>
      </c>
      <c r="V29" s="101"/>
      <c r="W29" s="112">
        <f t="shared" si="14"/>
        <v>0</v>
      </c>
      <c r="X29" s="81"/>
      <c r="Y29" s="82" t="str">
        <f t="shared" si="15"/>
        <v>X</v>
      </c>
      <c r="Z29" s="108">
        <f t="shared" si="16"/>
        <v>0</v>
      </c>
      <c r="AA29" s="101"/>
      <c r="AB29" s="112">
        <f t="shared" si="17"/>
        <v>0</v>
      </c>
      <c r="AC29" s="81"/>
      <c r="AD29" s="82" t="str">
        <f t="shared" si="18"/>
        <v>X</v>
      </c>
      <c r="AE29" s="108">
        <f t="shared" si="19"/>
        <v>0</v>
      </c>
      <c r="AF29" s="101"/>
      <c r="AG29" s="113">
        <f t="shared" si="20"/>
        <v>0</v>
      </c>
      <c r="AH29" s="114">
        <f t="shared" si="21"/>
        <v>0</v>
      </c>
      <c r="AI29" s="114">
        <f t="shared" si="22"/>
        <v>0</v>
      </c>
      <c r="AJ29" s="114">
        <f t="shared" si="23"/>
        <v>0</v>
      </c>
      <c r="AK29" s="174">
        <f t="shared" si="24"/>
        <v>0</v>
      </c>
      <c r="AL29" s="175">
        <f t="shared" si="25"/>
        <v>0</v>
      </c>
      <c r="AM29" s="114">
        <f t="shared" si="26"/>
        <v>0</v>
      </c>
      <c r="AN29" s="114">
        <f t="shared" si="27"/>
        <v>0</v>
      </c>
      <c r="AO29" s="114">
        <f t="shared" si="28"/>
        <v>0</v>
      </c>
      <c r="AP29" s="115">
        <f t="shared" si="29"/>
        <v>0</v>
      </c>
      <c r="AQ29" s="116">
        <f t="shared" si="30"/>
        <v>0</v>
      </c>
      <c r="AR29" s="117">
        <f>SUM(AL29:AQ29)</f>
        <v>0</v>
      </c>
      <c r="AS29" s="6">
        <f t="shared" si="31"/>
        <v>0</v>
      </c>
      <c r="AT29" s="5">
        <f t="shared" si="32"/>
        <v>0</v>
      </c>
      <c r="AU29" s="5">
        <f t="shared" si="33"/>
        <v>0</v>
      </c>
      <c r="AV29" s="5">
        <f t="shared" si="34"/>
        <v>0</v>
      </c>
      <c r="AW29" s="5">
        <f t="shared" si="35"/>
        <v>0</v>
      </c>
      <c r="AX29" s="5">
        <f t="shared" si="36"/>
        <v>0</v>
      </c>
      <c r="AY29" s="5">
        <f t="shared" si="5"/>
        <v>21</v>
      </c>
      <c r="AZ29" s="5">
        <f t="shared" si="6"/>
        <v>21</v>
      </c>
      <c r="BA29" s="5">
        <f t="shared" si="7"/>
        <v>21</v>
      </c>
      <c r="BB29" s="5">
        <f t="shared" si="8"/>
        <v>21</v>
      </c>
      <c r="BC29" s="5">
        <f t="shared" si="9"/>
        <v>21</v>
      </c>
      <c r="BD29" s="5">
        <f t="shared" si="37"/>
        <v>21</v>
      </c>
      <c r="BE29" s="7" t="str">
        <f t="shared" si="38"/>
        <v>nee</v>
      </c>
    </row>
    <row r="30" spans="1:57" ht="24.95" customHeight="1">
      <c r="A30" s="173">
        <v>22</v>
      </c>
      <c r="C30" s="13">
        <v>31</v>
      </c>
      <c r="D30" s="13">
        <v>23</v>
      </c>
      <c r="E30" s="13">
        <v>13</v>
      </c>
      <c r="F30" s="13">
        <v>37</v>
      </c>
      <c r="G30" s="14">
        <v>33</v>
      </c>
      <c r="H30" s="105">
        <f t="shared" si="0"/>
        <v>0</v>
      </c>
      <c r="I30" s="81"/>
      <c r="J30" s="82" t="str">
        <f t="shared" si="10"/>
        <v>X</v>
      </c>
      <c r="K30" s="105">
        <f t="shared" si="11"/>
        <v>0</v>
      </c>
      <c r="L30" s="85"/>
      <c r="M30" s="110">
        <f t="shared" si="1"/>
        <v>0</v>
      </c>
      <c r="N30" s="81"/>
      <c r="O30" s="82" t="str">
        <f t="shared" si="12"/>
        <v>X</v>
      </c>
      <c r="P30" s="108">
        <f t="shared" si="2"/>
        <v>0</v>
      </c>
      <c r="Q30" s="101"/>
      <c r="R30" s="112">
        <f t="shared" si="3"/>
        <v>0</v>
      </c>
      <c r="S30" s="81"/>
      <c r="T30" s="82" t="str">
        <f t="shared" si="13"/>
        <v>X</v>
      </c>
      <c r="U30" s="108">
        <f t="shared" si="4"/>
        <v>0</v>
      </c>
      <c r="V30" s="101"/>
      <c r="W30" s="112">
        <f t="shared" si="14"/>
        <v>0</v>
      </c>
      <c r="X30" s="81"/>
      <c r="Y30" s="82" t="str">
        <f t="shared" si="15"/>
        <v>X</v>
      </c>
      <c r="Z30" s="108">
        <f t="shared" si="16"/>
        <v>0</v>
      </c>
      <c r="AA30" s="101"/>
      <c r="AB30" s="112">
        <f t="shared" si="17"/>
        <v>0</v>
      </c>
      <c r="AC30" s="81"/>
      <c r="AD30" s="82" t="str">
        <f t="shared" si="18"/>
        <v>X</v>
      </c>
      <c r="AE30" s="108">
        <f t="shared" si="19"/>
        <v>0</v>
      </c>
      <c r="AF30" s="101"/>
      <c r="AG30" s="113">
        <f t="shared" si="20"/>
        <v>0</v>
      </c>
      <c r="AH30" s="114">
        <f t="shared" si="21"/>
        <v>0</v>
      </c>
      <c r="AI30" s="114">
        <f t="shared" si="22"/>
        <v>0</v>
      </c>
      <c r="AJ30" s="114">
        <f t="shared" si="23"/>
        <v>0</v>
      </c>
      <c r="AK30" s="174">
        <f t="shared" si="24"/>
        <v>0</v>
      </c>
      <c r="AL30" s="175">
        <f t="shared" si="25"/>
        <v>0</v>
      </c>
      <c r="AM30" s="114">
        <f t="shared" si="26"/>
        <v>0</v>
      </c>
      <c r="AN30" s="114">
        <f t="shared" si="27"/>
        <v>0</v>
      </c>
      <c r="AO30" s="114">
        <f t="shared" si="28"/>
        <v>0</v>
      </c>
      <c r="AP30" s="115">
        <f t="shared" si="29"/>
        <v>0</v>
      </c>
      <c r="AQ30" s="116">
        <f t="shared" si="30"/>
        <v>0</v>
      </c>
      <c r="AR30" s="117">
        <f>SUM(AL30:AQ30)</f>
        <v>0</v>
      </c>
      <c r="AS30" s="6">
        <f t="shared" si="31"/>
        <v>0</v>
      </c>
      <c r="AT30" s="5">
        <f t="shared" si="32"/>
        <v>0</v>
      </c>
      <c r="AU30" s="5">
        <f t="shared" si="33"/>
        <v>0</v>
      </c>
      <c r="AV30" s="5">
        <f t="shared" si="34"/>
        <v>0</v>
      </c>
      <c r="AW30" s="5">
        <f t="shared" si="35"/>
        <v>0</v>
      </c>
      <c r="AX30" s="5">
        <f t="shared" si="36"/>
        <v>0</v>
      </c>
      <c r="AY30" s="5">
        <f t="shared" si="5"/>
        <v>22</v>
      </c>
      <c r="AZ30" s="5">
        <f t="shared" si="6"/>
        <v>22</v>
      </c>
      <c r="BA30" s="5">
        <f t="shared" si="7"/>
        <v>22</v>
      </c>
      <c r="BB30" s="5">
        <f t="shared" si="8"/>
        <v>23</v>
      </c>
      <c r="BC30" s="5">
        <f t="shared" si="9"/>
        <v>22</v>
      </c>
      <c r="BD30" s="5" t="e">
        <f>IF(AND(AY30=#REF!,AZ30=#REF!,BA30=#REF!,BB30=#REF!,BC30=#REF!,C30&lt;&gt;#REF!,C30&lt;&gt;D30,C30&lt;&gt;E30,C30&lt;&gt;F30,C30&lt;&gt;G30,D30&lt;&gt;#REF!,D30&lt;&gt;E30,D30&lt;&gt;F30,D30&lt;&gt;G30,E30&lt;&gt;#REF!,E30&lt;&gt;F30,E30&lt;&gt;G30,F30&lt;&gt;#REF!,F30&lt;&gt;G30,G30&lt;&gt;#REF!),#REF!,0)</f>
        <v>#REF!</v>
      </c>
      <c r="BE30" s="7" t="str">
        <f t="shared" si="38"/>
        <v>nee</v>
      </c>
    </row>
    <row r="31" spans="1:57" ht="24.95" customHeight="1">
      <c r="A31" s="80">
        <v>23</v>
      </c>
      <c r="B31" s="12"/>
      <c r="C31" s="13">
        <v>4</v>
      </c>
      <c r="D31" s="13">
        <v>22</v>
      </c>
      <c r="E31" s="13">
        <v>24</v>
      </c>
      <c r="F31" s="13">
        <v>36</v>
      </c>
      <c r="G31" s="14">
        <v>26</v>
      </c>
      <c r="H31" s="105">
        <f t="shared" si="0"/>
        <v>0</v>
      </c>
      <c r="I31" s="81"/>
      <c r="J31" s="82" t="str">
        <f t="shared" si="10"/>
        <v>X</v>
      </c>
      <c r="K31" s="105">
        <f t="shared" si="11"/>
        <v>0</v>
      </c>
      <c r="L31" s="85"/>
      <c r="M31" s="110">
        <f t="shared" si="1"/>
        <v>0</v>
      </c>
      <c r="N31" s="81"/>
      <c r="O31" s="82" t="str">
        <f t="shared" si="12"/>
        <v>X</v>
      </c>
      <c r="P31" s="108">
        <f t="shared" si="2"/>
        <v>0</v>
      </c>
      <c r="Q31" s="101"/>
      <c r="R31" s="112">
        <f t="shared" si="3"/>
        <v>0</v>
      </c>
      <c r="S31" s="81"/>
      <c r="T31" s="82" t="str">
        <f t="shared" si="13"/>
        <v>X</v>
      </c>
      <c r="U31" s="108">
        <f t="shared" si="4"/>
        <v>0</v>
      </c>
      <c r="V31" s="101"/>
      <c r="W31" s="112">
        <f t="shared" si="14"/>
        <v>0</v>
      </c>
      <c r="X31" s="81"/>
      <c r="Y31" s="82" t="str">
        <f t="shared" si="15"/>
        <v>X</v>
      </c>
      <c r="Z31" s="108">
        <f t="shared" si="16"/>
        <v>0</v>
      </c>
      <c r="AA31" s="101"/>
      <c r="AB31" s="112">
        <f t="shared" si="17"/>
        <v>0</v>
      </c>
      <c r="AC31" s="81"/>
      <c r="AD31" s="82" t="str">
        <f t="shared" si="18"/>
        <v>X</v>
      </c>
      <c r="AE31" s="108">
        <f t="shared" si="19"/>
        <v>0</v>
      </c>
      <c r="AF31" s="101"/>
      <c r="AG31" s="113">
        <f t="shared" si="20"/>
        <v>0</v>
      </c>
      <c r="AH31" s="114">
        <f t="shared" si="21"/>
        <v>0</v>
      </c>
      <c r="AI31" s="114">
        <f t="shared" si="22"/>
        <v>0</v>
      </c>
      <c r="AJ31" s="114">
        <f t="shared" si="23"/>
        <v>0</v>
      </c>
      <c r="AK31" s="174">
        <f t="shared" si="24"/>
        <v>0</v>
      </c>
      <c r="AL31" s="175">
        <f t="shared" si="25"/>
        <v>0</v>
      </c>
      <c r="AM31" s="114">
        <f t="shared" si="26"/>
        <v>0</v>
      </c>
      <c r="AN31" s="114">
        <f t="shared" si="27"/>
        <v>0</v>
      </c>
      <c r="AO31" s="114">
        <f t="shared" si="28"/>
        <v>0</v>
      </c>
      <c r="AP31" s="115">
        <f t="shared" si="29"/>
        <v>0</v>
      </c>
      <c r="AQ31" s="116">
        <f t="shared" si="30"/>
        <v>0</v>
      </c>
      <c r="AR31" s="117">
        <f>SUM(AL31:AQ31)</f>
        <v>0</v>
      </c>
      <c r="AS31" s="6">
        <f t="shared" si="31"/>
        <v>0</v>
      </c>
      <c r="AT31" s="5">
        <f t="shared" si="32"/>
        <v>0</v>
      </c>
      <c r="AU31" s="5">
        <f t="shared" si="33"/>
        <v>0</v>
      </c>
      <c r="AV31" s="5">
        <f t="shared" si="34"/>
        <v>0</v>
      </c>
      <c r="AW31" s="5">
        <f t="shared" si="35"/>
        <v>0</v>
      </c>
      <c r="AX31" s="5">
        <f t="shared" si="36"/>
        <v>0</v>
      </c>
      <c r="AY31" s="5">
        <f t="shared" si="5"/>
        <v>23</v>
      </c>
      <c r="AZ31" s="5">
        <f t="shared" si="6"/>
        <v>23</v>
      </c>
      <c r="BA31" s="5">
        <f t="shared" si="7"/>
        <v>23</v>
      </c>
      <c r="BB31" s="5">
        <f t="shared" si="8"/>
        <v>23</v>
      </c>
      <c r="BC31" s="5">
        <f t="shared" si="9"/>
        <v>23</v>
      </c>
      <c r="BD31" s="5">
        <f t="shared" si="37"/>
        <v>23</v>
      </c>
      <c r="BE31" s="7" t="str">
        <f t="shared" si="38"/>
        <v>nee</v>
      </c>
    </row>
    <row r="32" spans="1:57" ht="24.95" customHeight="1">
      <c r="A32" s="173">
        <v>24</v>
      </c>
      <c r="C32" s="13">
        <v>3</v>
      </c>
      <c r="D32" s="13">
        <v>33</v>
      </c>
      <c r="E32" s="13">
        <v>23</v>
      </c>
      <c r="F32" s="13">
        <v>29</v>
      </c>
      <c r="G32" s="14">
        <v>37</v>
      </c>
      <c r="H32" s="105">
        <f t="shared" si="0"/>
        <v>0</v>
      </c>
      <c r="I32" s="81"/>
      <c r="J32" s="82" t="str">
        <f t="shared" si="10"/>
        <v>X</v>
      </c>
      <c r="K32" s="105">
        <f t="shared" si="11"/>
        <v>0</v>
      </c>
      <c r="L32" s="85"/>
      <c r="M32" s="110">
        <f t="shared" si="1"/>
        <v>0</v>
      </c>
      <c r="N32" s="81"/>
      <c r="O32" s="82" t="str">
        <f t="shared" si="12"/>
        <v>X</v>
      </c>
      <c r="P32" s="108">
        <f t="shared" si="2"/>
        <v>0</v>
      </c>
      <c r="Q32" s="101"/>
      <c r="R32" s="112">
        <f t="shared" si="3"/>
        <v>0</v>
      </c>
      <c r="S32" s="81"/>
      <c r="T32" s="82" t="str">
        <f t="shared" si="13"/>
        <v>X</v>
      </c>
      <c r="U32" s="108">
        <f t="shared" si="4"/>
        <v>0</v>
      </c>
      <c r="V32" s="101"/>
      <c r="W32" s="112">
        <f t="shared" si="14"/>
        <v>0</v>
      </c>
      <c r="X32" s="81"/>
      <c r="Y32" s="82" t="str">
        <f t="shared" si="15"/>
        <v>X</v>
      </c>
      <c r="Z32" s="108">
        <f t="shared" si="16"/>
        <v>0</v>
      </c>
      <c r="AA32" s="101"/>
      <c r="AB32" s="112">
        <f t="shared" si="17"/>
        <v>0</v>
      </c>
      <c r="AC32" s="81"/>
      <c r="AD32" s="82" t="str">
        <f t="shared" si="18"/>
        <v>X</v>
      </c>
      <c r="AE32" s="108">
        <f t="shared" si="19"/>
        <v>0</v>
      </c>
      <c r="AF32" s="101"/>
      <c r="AG32" s="113">
        <f t="shared" si="20"/>
        <v>0</v>
      </c>
      <c r="AH32" s="114">
        <f t="shared" si="21"/>
        <v>0</v>
      </c>
      <c r="AI32" s="114">
        <f t="shared" si="22"/>
        <v>0</v>
      </c>
      <c r="AJ32" s="114">
        <f t="shared" si="23"/>
        <v>0</v>
      </c>
      <c r="AK32" s="174">
        <f t="shared" si="24"/>
        <v>0</v>
      </c>
      <c r="AL32" s="175">
        <f t="shared" si="25"/>
        <v>0</v>
      </c>
      <c r="AM32" s="114">
        <f t="shared" si="26"/>
        <v>0</v>
      </c>
      <c r="AN32" s="114">
        <f t="shared" si="27"/>
        <v>0</v>
      </c>
      <c r="AO32" s="114">
        <f t="shared" si="28"/>
        <v>0</v>
      </c>
      <c r="AP32" s="115">
        <f t="shared" si="29"/>
        <v>0</v>
      </c>
      <c r="AQ32" s="116">
        <f t="shared" si="30"/>
        <v>0</v>
      </c>
      <c r="AR32" s="117">
        <f>SUM(AL32:AQ32)</f>
        <v>0</v>
      </c>
      <c r="AS32" s="6">
        <f t="shared" si="31"/>
        <v>0</v>
      </c>
      <c r="AT32" s="5">
        <f t="shared" si="32"/>
        <v>0</v>
      </c>
      <c r="AU32" s="5">
        <f t="shared" si="33"/>
        <v>0</v>
      </c>
      <c r="AV32" s="5">
        <f t="shared" si="34"/>
        <v>0</v>
      </c>
      <c r="AW32" s="5">
        <f t="shared" si="35"/>
        <v>0</v>
      </c>
      <c r="AX32" s="5">
        <f t="shared" si="36"/>
        <v>0</v>
      </c>
      <c r="AY32" s="5">
        <f t="shared" si="5"/>
        <v>24</v>
      </c>
      <c r="AZ32" s="5">
        <f t="shared" si="6"/>
        <v>24</v>
      </c>
      <c r="BA32" s="5">
        <f t="shared" si="7"/>
        <v>24</v>
      </c>
      <c r="BB32" s="5">
        <f t="shared" si="8"/>
        <v>24</v>
      </c>
      <c r="BC32" s="5">
        <f t="shared" si="9"/>
        <v>19</v>
      </c>
      <c r="BD32" s="5" t="e">
        <f>IF(AND(AY32=#REF!,AZ32=#REF!,BA32=#REF!,BB32=#REF!,BC32=#REF!,C32&lt;&gt;#REF!,C32&lt;&gt;D32,C32&lt;&gt;E32,C32&lt;&gt;F32,C32&lt;&gt;G32,D32&lt;&gt;#REF!,D32&lt;&gt;E32,D32&lt;&gt;F32,D32&lt;&gt;G32,E32&lt;&gt;#REF!,E32&lt;&gt;F32,E32&lt;&gt;G32,F32&lt;&gt;#REF!,F32&lt;&gt;G32,G32&lt;&gt;#REF!),#REF!,0)</f>
        <v>#REF!</v>
      </c>
      <c r="BE32" s="7" t="str">
        <f t="shared" si="38"/>
        <v>nee</v>
      </c>
    </row>
    <row r="33" spans="1:57" ht="24.95" customHeight="1">
      <c r="A33" s="80">
        <v>25</v>
      </c>
      <c r="B33" s="12"/>
      <c r="C33" s="13">
        <v>6</v>
      </c>
      <c r="D33" s="13">
        <v>2</v>
      </c>
      <c r="E33" s="13">
        <v>26</v>
      </c>
      <c r="F33" s="48" t="s">
        <v>28</v>
      </c>
      <c r="G33" s="14">
        <v>16</v>
      </c>
      <c r="H33" s="105">
        <f t="shared" si="0"/>
        <v>0</v>
      </c>
      <c r="I33" s="81"/>
      <c r="J33" s="82" t="str">
        <f t="shared" si="10"/>
        <v>X</v>
      </c>
      <c r="K33" s="105">
        <f t="shared" si="11"/>
        <v>0</v>
      </c>
      <c r="L33" s="85"/>
      <c r="M33" s="110">
        <f t="shared" si="1"/>
        <v>0</v>
      </c>
      <c r="N33" s="81"/>
      <c r="O33" s="82" t="str">
        <f t="shared" si="12"/>
        <v>X</v>
      </c>
      <c r="P33" s="108">
        <f t="shared" si="2"/>
        <v>0</v>
      </c>
      <c r="Q33" s="101"/>
      <c r="R33" s="112">
        <f t="shared" si="3"/>
        <v>0</v>
      </c>
      <c r="S33" s="81"/>
      <c r="T33" s="82" t="str">
        <f t="shared" si="13"/>
        <v>X</v>
      </c>
      <c r="U33" s="108">
        <f t="shared" si="4"/>
        <v>0</v>
      </c>
      <c r="V33" s="101"/>
      <c r="W33" s="186" t="s">
        <v>36</v>
      </c>
      <c r="X33" s="81"/>
      <c r="Y33" s="82" t="str">
        <f t="shared" si="15"/>
        <v>X</v>
      </c>
      <c r="Z33" s="187" t="s">
        <v>36</v>
      </c>
      <c r="AA33" s="101"/>
      <c r="AB33" s="112">
        <f t="shared" si="17"/>
        <v>0</v>
      </c>
      <c r="AC33" s="81"/>
      <c r="AD33" s="82" t="str">
        <f t="shared" si="18"/>
        <v>X</v>
      </c>
      <c r="AE33" s="108">
        <f t="shared" si="19"/>
        <v>0</v>
      </c>
      <c r="AF33" s="101"/>
      <c r="AG33" s="113">
        <f t="shared" si="20"/>
        <v>0</v>
      </c>
      <c r="AH33" s="114">
        <f t="shared" si="21"/>
        <v>0</v>
      </c>
      <c r="AI33" s="114">
        <f t="shared" si="22"/>
        <v>0</v>
      </c>
      <c r="AJ33" s="114">
        <f t="shared" si="23"/>
        <v>0</v>
      </c>
      <c r="AK33" s="174">
        <f t="shared" si="24"/>
        <v>0</v>
      </c>
      <c r="AL33" s="175">
        <f t="shared" si="25"/>
        <v>0</v>
      </c>
      <c r="AM33" s="114">
        <f t="shared" si="26"/>
        <v>0</v>
      </c>
      <c r="AN33" s="114">
        <f t="shared" si="27"/>
        <v>0</v>
      </c>
      <c r="AO33" s="114">
        <f t="shared" si="28"/>
        <v>0</v>
      </c>
      <c r="AP33" s="115">
        <f t="shared" si="29"/>
        <v>0</v>
      </c>
      <c r="AQ33" s="116">
        <f t="shared" si="30"/>
        <v>0</v>
      </c>
      <c r="AR33" s="117">
        <f>SUM(AL33:AQ33)</f>
        <v>0</v>
      </c>
      <c r="AS33" s="6">
        <f t="shared" si="31"/>
        <v>0</v>
      </c>
      <c r="AT33" s="5">
        <f t="shared" si="32"/>
        <v>0</v>
      </c>
      <c r="AU33" s="5">
        <f t="shared" si="33"/>
        <v>0</v>
      </c>
      <c r="AV33" s="5">
        <f t="shared" si="34"/>
        <v>0</v>
      </c>
      <c r="AW33" s="5" t="e">
        <f t="shared" si="35"/>
        <v>#VALUE!</v>
      </c>
      <c r="AX33" s="5">
        <f t="shared" si="36"/>
        <v>0</v>
      </c>
      <c r="AY33" s="5">
        <f t="shared" si="5"/>
        <v>25</v>
      </c>
      <c r="AZ33" s="5">
        <f t="shared" si="6"/>
        <v>25</v>
      </c>
      <c r="BA33" s="5">
        <f t="shared" si="7"/>
        <v>25</v>
      </c>
      <c r="BB33" s="5" t="e">
        <f t="shared" si="8"/>
        <v>#N/A</v>
      </c>
      <c r="BC33" s="5">
        <f t="shared" si="9"/>
        <v>25</v>
      </c>
      <c r="BD33" s="5" t="e">
        <f t="shared" si="37"/>
        <v>#N/A</v>
      </c>
      <c r="BE33" s="7" t="str">
        <f t="shared" si="38"/>
        <v>nee</v>
      </c>
    </row>
    <row r="34" spans="1:57" ht="24.95" customHeight="1">
      <c r="A34" s="80">
        <v>26</v>
      </c>
      <c r="B34" s="12"/>
      <c r="C34" s="13">
        <v>27</v>
      </c>
      <c r="D34" s="13">
        <v>17</v>
      </c>
      <c r="E34" s="13">
        <v>25</v>
      </c>
      <c r="F34" s="13">
        <v>9</v>
      </c>
      <c r="G34" s="14">
        <v>23</v>
      </c>
      <c r="H34" s="105">
        <f t="shared" si="0"/>
        <v>0</v>
      </c>
      <c r="I34" s="81"/>
      <c r="J34" s="82" t="str">
        <f t="shared" si="10"/>
        <v>X</v>
      </c>
      <c r="K34" s="105">
        <f t="shared" si="11"/>
        <v>0</v>
      </c>
      <c r="L34" s="85"/>
      <c r="M34" s="110">
        <f t="shared" si="1"/>
        <v>0</v>
      </c>
      <c r="N34" s="81"/>
      <c r="O34" s="82" t="str">
        <f t="shared" si="12"/>
        <v>X</v>
      </c>
      <c r="P34" s="108">
        <f t="shared" si="2"/>
        <v>0</v>
      </c>
      <c r="Q34" s="101"/>
      <c r="R34" s="112">
        <f t="shared" si="3"/>
        <v>0</v>
      </c>
      <c r="S34" s="81"/>
      <c r="T34" s="82" t="str">
        <f t="shared" si="13"/>
        <v>X</v>
      </c>
      <c r="U34" s="108">
        <f t="shared" si="4"/>
        <v>0</v>
      </c>
      <c r="V34" s="101"/>
      <c r="W34" s="112">
        <f t="shared" si="14"/>
        <v>0</v>
      </c>
      <c r="X34" s="81"/>
      <c r="Y34" s="82" t="str">
        <f t="shared" si="15"/>
        <v>X</v>
      </c>
      <c r="Z34" s="108">
        <f t="shared" si="16"/>
        <v>0</v>
      </c>
      <c r="AA34" s="101"/>
      <c r="AB34" s="112">
        <f t="shared" si="17"/>
        <v>0</v>
      </c>
      <c r="AC34" s="81"/>
      <c r="AD34" s="82" t="str">
        <f t="shared" si="18"/>
        <v>X</v>
      </c>
      <c r="AE34" s="108">
        <f t="shared" si="19"/>
        <v>0</v>
      </c>
      <c r="AF34" s="101"/>
      <c r="AG34" s="113">
        <f t="shared" si="20"/>
        <v>0</v>
      </c>
      <c r="AH34" s="114">
        <f t="shared" si="21"/>
        <v>0</v>
      </c>
      <c r="AI34" s="114">
        <f t="shared" si="22"/>
        <v>0</v>
      </c>
      <c r="AJ34" s="114">
        <f t="shared" si="23"/>
        <v>0</v>
      </c>
      <c r="AK34" s="174">
        <f t="shared" si="24"/>
        <v>0</v>
      </c>
      <c r="AL34" s="175">
        <f t="shared" si="25"/>
        <v>0</v>
      </c>
      <c r="AM34" s="114">
        <f t="shared" si="26"/>
        <v>0</v>
      </c>
      <c r="AN34" s="114">
        <f t="shared" si="27"/>
        <v>0</v>
      </c>
      <c r="AO34" s="114">
        <f t="shared" si="28"/>
        <v>0</v>
      </c>
      <c r="AP34" s="115">
        <f t="shared" si="29"/>
        <v>0</v>
      </c>
      <c r="AQ34" s="116">
        <f t="shared" si="30"/>
        <v>0</v>
      </c>
      <c r="AR34" s="117">
        <f>SUM(AL34:AQ34)</f>
        <v>0</v>
      </c>
      <c r="AS34" s="6">
        <f t="shared" si="31"/>
        <v>0</v>
      </c>
      <c r="AT34" s="5">
        <f t="shared" si="32"/>
        <v>0</v>
      </c>
      <c r="AU34" s="5">
        <f t="shared" si="33"/>
        <v>0</v>
      </c>
      <c r="AV34" s="5">
        <f t="shared" si="34"/>
        <v>0</v>
      </c>
      <c r="AW34" s="5">
        <f t="shared" si="35"/>
        <v>0</v>
      </c>
      <c r="AX34" s="5">
        <f t="shared" si="36"/>
        <v>0</v>
      </c>
      <c r="AY34" s="5">
        <f t="shared" si="5"/>
        <v>26</v>
      </c>
      <c r="AZ34" s="5">
        <f t="shared" si="6"/>
        <v>26</v>
      </c>
      <c r="BA34" s="5">
        <f t="shared" si="7"/>
        <v>26</v>
      </c>
      <c r="BB34" s="5">
        <f t="shared" si="8"/>
        <v>26</v>
      </c>
      <c r="BC34" s="5">
        <f t="shared" si="9"/>
        <v>26</v>
      </c>
      <c r="BD34" s="5">
        <f t="shared" si="37"/>
        <v>26</v>
      </c>
      <c r="BE34" s="7" t="str">
        <f t="shared" si="38"/>
        <v>nee</v>
      </c>
    </row>
    <row r="35" spans="1:57" ht="24.95" customHeight="1">
      <c r="A35" s="80">
        <v>27</v>
      </c>
      <c r="B35" s="12"/>
      <c r="C35" s="13">
        <v>26</v>
      </c>
      <c r="D35" s="13">
        <v>30</v>
      </c>
      <c r="E35" s="13">
        <v>4</v>
      </c>
      <c r="F35" s="13">
        <v>6</v>
      </c>
      <c r="G35" s="14">
        <v>20</v>
      </c>
      <c r="H35" s="105">
        <f t="shared" si="0"/>
        <v>0</v>
      </c>
      <c r="I35" s="81"/>
      <c r="J35" s="82" t="str">
        <f t="shared" si="10"/>
        <v>X</v>
      </c>
      <c r="K35" s="105">
        <f t="shared" si="11"/>
        <v>0</v>
      </c>
      <c r="L35" s="85"/>
      <c r="M35" s="110">
        <f t="shared" si="1"/>
        <v>0</v>
      </c>
      <c r="N35" s="81"/>
      <c r="O35" s="82" t="str">
        <f t="shared" si="12"/>
        <v>X</v>
      </c>
      <c r="P35" s="108">
        <f t="shared" si="2"/>
        <v>0</v>
      </c>
      <c r="Q35" s="101"/>
      <c r="R35" s="112">
        <f t="shared" si="3"/>
        <v>0</v>
      </c>
      <c r="S35" s="81"/>
      <c r="T35" s="82" t="str">
        <f t="shared" si="13"/>
        <v>X</v>
      </c>
      <c r="U35" s="108">
        <f t="shared" si="4"/>
        <v>0</v>
      </c>
      <c r="V35" s="101"/>
      <c r="W35" s="112">
        <f t="shared" si="14"/>
        <v>0</v>
      </c>
      <c r="X35" s="81"/>
      <c r="Y35" s="82" t="str">
        <f t="shared" si="15"/>
        <v>X</v>
      </c>
      <c r="Z35" s="108">
        <f t="shared" si="16"/>
        <v>0</v>
      </c>
      <c r="AA35" s="101"/>
      <c r="AB35" s="112">
        <f t="shared" si="17"/>
        <v>0</v>
      </c>
      <c r="AC35" s="81"/>
      <c r="AD35" s="82" t="str">
        <f t="shared" si="18"/>
        <v>X</v>
      </c>
      <c r="AE35" s="108">
        <f t="shared" si="19"/>
        <v>0</v>
      </c>
      <c r="AF35" s="101"/>
      <c r="AG35" s="113">
        <f t="shared" si="20"/>
        <v>0</v>
      </c>
      <c r="AH35" s="114">
        <f t="shared" si="21"/>
        <v>0</v>
      </c>
      <c r="AI35" s="114">
        <f t="shared" si="22"/>
        <v>0</v>
      </c>
      <c r="AJ35" s="114">
        <f t="shared" si="23"/>
        <v>0</v>
      </c>
      <c r="AK35" s="174">
        <f t="shared" si="24"/>
        <v>0</v>
      </c>
      <c r="AL35" s="175">
        <f t="shared" si="25"/>
        <v>0</v>
      </c>
      <c r="AM35" s="114">
        <f t="shared" si="26"/>
        <v>0</v>
      </c>
      <c r="AN35" s="114">
        <f t="shared" si="27"/>
        <v>0</v>
      </c>
      <c r="AO35" s="114">
        <f t="shared" si="28"/>
        <v>0</v>
      </c>
      <c r="AP35" s="115">
        <f t="shared" si="29"/>
        <v>0</v>
      </c>
      <c r="AQ35" s="116">
        <f t="shared" si="30"/>
        <v>0</v>
      </c>
      <c r="AR35" s="117">
        <f>SUM(AL35:AQ35)</f>
        <v>0</v>
      </c>
      <c r="AS35" s="6">
        <f t="shared" si="31"/>
        <v>0</v>
      </c>
      <c r="AT35" s="5">
        <f t="shared" si="32"/>
        <v>0</v>
      </c>
      <c r="AU35" s="5">
        <f t="shared" si="33"/>
        <v>0</v>
      </c>
      <c r="AV35" s="5">
        <f t="shared" si="34"/>
        <v>0</v>
      </c>
      <c r="AW35" s="5">
        <f t="shared" si="35"/>
        <v>0</v>
      </c>
      <c r="AX35" s="5">
        <f t="shared" si="36"/>
        <v>0</v>
      </c>
      <c r="AY35" s="5">
        <f t="shared" si="5"/>
        <v>27</v>
      </c>
      <c r="AZ35" s="5">
        <f t="shared" si="6"/>
        <v>27</v>
      </c>
      <c r="BA35" s="5">
        <f t="shared" si="7"/>
        <v>27</v>
      </c>
      <c r="BB35" s="5">
        <f t="shared" si="8"/>
        <v>27</v>
      </c>
      <c r="BC35" s="5">
        <f t="shared" si="9"/>
        <v>27</v>
      </c>
      <c r="BD35" s="5">
        <f t="shared" si="37"/>
        <v>27</v>
      </c>
      <c r="BE35" s="7" t="str">
        <f t="shared" si="38"/>
        <v>nee</v>
      </c>
    </row>
    <row r="36" spans="1:57" ht="24.95" customHeight="1">
      <c r="A36" s="173">
        <v>28</v>
      </c>
      <c r="C36" s="13">
        <v>37</v>
      </c>
      <c r="D36" s="13">
        <v>3</v>
      </c>
      <c r="E36" s="13">
        <v>11</v>
      </c>
      <c r="F36" s="13">
        <v>5</v>
      </c>
      <c r="G36" s="14">
        <v>9</v>
      </c>
      <c r="H36" s="105">
        <f t="shared" si="0"/>
        <v>0</v>
      </c>
      <c r="I36" s="81"/>
      <c r="J36" s="82" t="str">
        <f t="shared" si="10"/>
        <v>X</v>
      </c>
      <c r="K36" s="105">
        <f t="shared" si="11"/>
        <v>0</v>
      </c>
      <c r="L36" s="85"/>
      <c r="M36" s="110">
        <f t="shared" si="1"/>
        <v>0</v>
      </c>
      <c r="N36" s="81"/>
      <c r="O36" s="82" t="str">
        <f t="shared" si="12"/>
        <v>X</v>
      </c>
      <c r="P36" s="108">
        <f t="shared" si="2"/>
        <v>0</v>
      </c>
      <c r="Q36" s="101"/>
      <c r="R36" s="112">
        <f t="shared" si="3"/>
        <v>0</v>
      </c>
      <c r="S36" s="81"/>
      <c r="T36" s="82" t="str">
        <f t="shared" si="13"/>
        <v>X</v>
      </c>
      <c r="U36" s="108">
        <f t="shared" si="4"/>
        <v>0</v>
      </c>
      <c r="V36" s="101"/>
      <c r="W36" s="112">
        <f t="shared" si="14"/>
        <v>0</v>
      </c>
      <c r="X36" s="81"/>
      <c r="Y36" s="82" t="str">
        <f t="shared" si="15"/>
        <v>X</v>
      </c>
      <c r="Z36" s="108">
        <f t="shared" si="16"/>
        <v>0</v>
      </c>
      <c r="AA36" s="101"/>
      <c r="AB36" s="112">
        <f t="shared" si="17"/>
        <v>0</v>
      </c>
      <c r="AC36" s="81"/>
      <c r="AD36" s="82" t="str">
        <f t="shared" si="18"/>
        <v>X</v>
      </c>
      <c r="AE36" s="108">
        <f t="shared" si="19"/>
        <v>0</v>
      </c>
      <c r="AF36" s="101"/>
      <c r="AG36" s="113">
        <f t="shared" si="20"/>
        <v>0</v>
      </c>
      <c r="AH36" s="114">
        <f t="shared" si="21"/>
        <v>0</v>
      </c>
      <c r="AI36" s="114">
        <f t="shared" si="22"/>
        <v>0</v>
      </c>
      <c r="AJ36" s="114">
        <f t="shared" si="23"/>
        <v>0</v>
      </c>
      <c r="AK36" s="174">
        <f t="shared" si="24"/>
        <v>0</v>
      </c>
      <c r="AL36" s="175">
        <f t="shared" si="25"/>
        <v>0</v>
      </c>
      <c r="AM36" s="114">
        <f t="shared" si="26"/>
        <v>0</v>
      </c>
      <c r="AN36" s="114">
        <f t="shared" si="27"/>
        <v>0</v>
      </c>
      <c r="AO36" s="114">
        <f t="shared" si="28"/>
        <v>0</v>
      </c>
      <c r="AP36" s="115">
        <f t="shared" si="29"/>
        <v>0</v>
      </c>
      <c r="AQ36" s="116">
        <f t="shared" si="30"/>
        <v>0</v>
      </c>
      <c r="AR36" s="117">
        <f>SUM(AL36:AQ36)</f>
        <v>0</v>
      </c>
      <c r="AS36" s="6">
        <f t="shared" si="31"/>
        <v>0</v>
      </c>
      <c r="AT36" s="5">
        <f t="shared" si="32"/>
        <v>0</v>
      </c>
      <c r="AU36" s="5">
        <f t="shared" si="33"/>
        <v>0</v>
      </c>
      <c r="AV36" s="5">
        <f t="shared" si="34"/>
        <v>0</v>
      </c>
      <c r="AW36" s="5">
        <f t="shared" si="35"/>
        <v>0</v>
      </c>
      <c r="AX36" s="5">
        <f t="shared" si="36"/>
        <v>0</v>
      </c>
      <c r="AY36" s="5">
        <f t="shared" si="5"/>
        <v>9</v>
      </c>
      <c r="AZ36" s="5">
        <f t="shared" si="6"/>
        <v>28</v>
      </c>
      <c r="BA36" s="5">
        <f t="shared" si="7"/>
        <v>28</v>
      </c>
      <c r="BB36" s="5">
        <f t="shared" si="8"/>
        <v>28</v>
      </c>
      <c r="BC36" s="5">
        <f t="shared" si="9"/>
        <v>28</v>
      </c>
      <c r="BD36" s="5" t="e">
        <f>IF(AND(AY36=#REF!,AZ36=#REF!,BA36=#REF!,BB36=#REF!,BC36=#REF!,C36&lt;&gt;#REF!,C36&lt;&gt;D36,C36&lt;&gt;E36,C36&lt;&gt;F36,C36&lt;&gt;G36,D36&lt;&gt;#REF!,D36&lt;&gt;E36,D36&lt;&gt;F36,D36&lt;&gt;G36,E36&lt;&gt;#REF!,E36&lt;&gt;F36,E36&lt;&gt;G36,F36&lt;&gt;#REF!,F36&lt;&gt;G36,G36&lt;&gt;#REF!),#REF!,0)</f>
        <v>#REF!</v>
      </c>
      <c r="BE36" s="7" t="str">
        <f t="shared" si="38"/>
        <v>nee</v>
      </c>
    </row>
    <row r="37" spans="1:57" ht="24.95" customHeight="1">
      <c r="A37" s="80">
        <v>29</v>
      </c>
      <c r="B37" s="12"/>
      <c r="C37" s="13">
        <v>20</v>
      </c>
      <c r="D37" s="13">
        <v>10</v>
      </c>
      <c r="E37" s="48" t="s">
        <v>28</v>
      </c>
      <c r="F37" s="13">
        <v>24</v>
      </c>
      <c r="G37" s="14">
        <v>32</v>
      </c>
      <c r="H37" s="105">
        <f t="shared" si="0"/>
        <v>0</v>
      </c>
      <c r="I37" s="81"/>
      <c r="J37" s="82" t="str">
        <f t="shared" si="10"/>
        <v>X</v>
      </c>
      <c r="K37" s="105">
        <f t="shared" si="11"/>
        <v>0</v>
      </c>
      <c r="L37" s="85"/>
      <c r="M37" s="110">
        <f t="shared" si="1"/>
        <v>0</v>
      </c>
      <c r="N37" s="81"/>
      <c r="O37" s="82" t="str">
        <f t="shared" si="12"/>
        <v>X</v>
      </c>
      <c r="P37" s="108">
        <f t="shared" si="2"/>
        <v>0</v>
      </c>
      <c r="Q37" s="101"/>
      <c r="R37" s="186" t="s">
        <v>36</v>
      </c>
      <c r="S37" s="81"/>
      <c r="T37" s="82" t="str">
        <f t="shared" si="13"/>
        <v>X</v>
      </c>
      <c r="U37" s="187" t="s">
        <v>36</v>
      </c>
      <c r="V37" s="101"/>
      <c r="W37" s="112">
        <f t="shared" si="14"/>
        <v>0</v>
      </c>
      <c r="X37" s="81"/>
      <c r="Y37" s="82" t="str">
        <f t="shared" si="15"/>
        <v>X</v>
      </c>
      <c r="Z37" s="108">
        <f t="shared" si="16"/>
        <v>0</v>
      </c>
      <c r="AA37" s="101"/>
      <c r="AB37" s="112">
        <f t="shared" si="17"/>
        <v>0</v>
      </c>
      <c r="AC37" s="81"/>
      <c r="AD37" s="82" t="str">
        <f t="shared" si="18"/>
        <v>X</v>
      </c>
      <c r="AE37" s="108">
        <f t="shared" si="19"/>
        <v>0</v>
      </c>
      <c r="AF37" s="101"/>
      <c r="AG37" s="113">
        <f t="shared" si="20"/>
        <v>0</v>
      </c>
      <c r="AH37" s="114">
        <f t="shared" si="21"/>
        <v>0</v>
      </c>
      <c r="AI37" s="114">
        <f t="shared" si="22"/>
        <v>0</v>
      </c>
      <c r="AJ37" s="114">
        <f t="shared" si="23"/>
        <v>0</v>
      </c>
      <c r="AK37" s="174">
        <f t="shared" si="24"/>
        <v>0</v>
      </c>
      <c r="AL37" s="175">
        <f t="shared" si="25"/>
        <v>0</v>
      </c>
      <c r="AM37" s="114">
        <f t="shared" si="26"/>
        <v>0</v>
      </c>
      <c r="AN37" s="114">
        <f t="shared" si="27"/>
        <v>0</v>
      </c>
      <c r="AO37" s="114">
        <f t="shared" si="28"/>
        <v>0</v>
      </c>
      <c r="AP37" s="115">
        <f t="shared" si="29"/>
        <v>0</v>
      </c>
      <c r="AQ37" s="116">
        <f t="shared" si="30"/>
        <v>0</v>
      </c>
      <c r="AR37" s="117">
        <f>SUM(AL37:AQ37)</f>
        <v>0</v>
      </c>
      <c r="AS37" s="6">
        <f t="shared" si="31"/>
        <v>0</v>
      </c>
      <c r="AT37" s="5">
        <f t="shared" si="32"/>
        <v>0</v>
      </c>
      <c r="AU37" s="5">
        <f t="shared" si="33"/>
        <v>0</v>
      </c>
      <c r="AV37" s="5" t="e">
        <f t="shared" si="34"/>
        <v>#VALUE!</v>
      </c>
      <c r="AW37" s="5">
        <f t="shared" si="35"/>
        <v>0</v>
      </c>
      <c r="AX37" s="5">
        <f t="shared" si="36"/>
        <v>0</v>
      </c>
      <c r="AY37" s="5">
        <f t="shared" si="5"/>
        <v>29</v>
      </c>
      <c r="AZ37" s="5">
        <f t="shared" si="6"/>
        <v>29</v>
      </c>
      <c r="BA37" s="5" t="e">
        <f t="shared" si="7"/>
        <v>#N/A</v>
      </c>
      <c r="BB37" s="5">
        <f t="shared" si="8"/>
        <v>29</v>
      </c>
      <c r="BC37" s="5">
        <f t="shared" si="9"/>
        <v>29</v>
      </c>
      <c r="BD37" s="5" t="e">
        <f t="shared" si="37"/>
        <v>#N/A</v>
      </c>
      <c r="BE37" s="7" t="str">
        <f t="shared" si="38"/>
        <v>nee</v>
      </c>
    </row>
    <row r="38" spans="1:57" ht="24.95" customHeight="1">
      <c r="A38" s="80">
        <v>30</v>
      </c>
      <c r="B38" s="12"/>
      <c r="C38" s="13">
        <v>35</v>
      </c>
      <c r="D38" s="13">
        <v>27</v>
      </c>
      <c r="E38" s="13">
        <v>15</v>
      </c>
      <c r="F38" s="13">
        <v>19</v>
      </c>
      <c r="G38" s="14">
        <v>1</v>
      </c>
      <c r="H38" s="105">
        <f t="shared" si="0"/>
        <v>0</v>
      </c>
      <c r="I38" s="81"/>
      <c r="J38" s="82" t="str">
        <f t="shared" si="10"/>
        <v>X</v>
      </c>
      <c r="K38" s="105">
        <f t="shared" si="11"/>
        <v>0</v>
      </c>
      <c r="L38" s="85"/>
      <c r="M38" s="110">
        <f t="shared" si="1"/>
        <v>0</v>
      </c>
      <c r="N38" s="81"/>
      <c r="O38" s="82" t="str">
        <f t="shared" si="12"/>
        <v>X</v>
      </c>
      <c r="P38" s="108">
        <f t="shared" si="2"/>
        <v>0</v>
      </c>
      <c r="Q38" s="101"/>
      <c r="R38" s="112">
        <f t="shared" si="3"/>
        <v>0</v>
      </c>
      <c r="S38" s="81"/>
      <c r="T38" s="82" t="str">
        <f t="shared" si="13"/>
        <v>X</v>
      </c>
      <c r="U38" s="108">
        <f t="shared" si="4"/>
        <v>0</v>
      </c>
      <c r="V38" s="101"/>
      <c r="W38" s="112">
        <f t="shared" si="14"/>
        <v>0</v>
      </c>
      <c r="X38" s="81"/>
      <c r="Y38" s="82" t="str">
        <f t="shared" si="15"/>
        <v>X</v>
      </c>
      <c r="Z38" s="108">
        <f t="shared" si="16"/>
        <v>0</v>
      </c>
      <c r="AA38" s="101"/>
      <c r="AB38" s="112">
        <f t="shared" si="17"/>
        <v>0</v>
      </c>
      <c r="AC38" s="81"/>
      <c r="AD38" s="82" t="str">
        <f t="shared" si="18"/>
        <v>X</v>
      </c>
      <c r="AE38" s="108">
        <f t="shared" si="19"/>
        <v>0</v>
      </c>
      <c r="AF38" s="101"/>
      <c r="AG38" s="113">
        <f t="shared" si="20"/>
        <v>0</v>
      </c>
      <c r="AH38" s="114">
        <f t="shared" si="21"/>
        <v>0</v>
      </c>
      <c r="AI38" s="114">
        <f t="shared" si="22"/>
        <v>0</v>
      </c>
      <c r="AJ38" s="114">
        <f t="shared" si="23"/>
        <v>0</v>
      </c>
      <c r="AK38" s="174">
        <f t="shared" si="24"/>
        <v>0</v>
      </c>
      <c r="AL38" s="175">
        <f t="shared" si="25"/>
        <v>0</v>
      </c>
      <c r="AM38" s="114">
        <f t="shared" si="26"/>
        <v>0</v>
      </c>
      <c r="AN38" s="114">
        <f t="shared" si="27"/>
        <v>0</v>
      </c>
      <c r="AO38" s="114">
        <f t="shared" si="28"/>
        <v>0</v>
      </c>
      <c r="AP38" s="115">
        <f t="shared" si="29"/>
        <v>0</v>
      </c>
      <c r="AQ38" s="116">
        <f t="shared" si="30"/>
        <v>0</v>
      </c>
      <c r="AR38" s="117">
        <f>SUM(AL38:AQ38)</f>
        <v>0</v>
      </c>
      <c r="AS38" s="6">
        <f t="shared" si="31"/>
        <v>0</v>
      </c>
      <c r="AT38" s="5">
        <f t="shared" si="32"/>
        <v>0</v>
      </c>
      <c r="AU38" s="5">
        <f t="shared" si="33"/>
        <v>0</v>
      </c>
      <c r="AV38" s="5">
        <f t="shared" si="34"/>
        <v>0</v>
      </c>
      <c r="AW38" s="5">
        <f t="shared" si="35"/>
        <v>0</v>
      </c>
      <c r="AX38" s="5">
        <f t="shared" si="36"/>
        <v>0</v>
      </c>
      <c r="AY38" s="5">
        <f t="shared" si="5"/>
        <v>30</v>
      </c>
      <c r="AZ38" s="5">
        <f t="shared" si="6"/>
        <v>30</v>
      </c>
      <c r="BA38" s="5">
        <f t="shared" si="7"/>
        <v>30</v>
      </c>
      <c r="BB38" s="5">
        <f t="shared" si="8"/>
        <v>30</v>
      </c>
      <c r="BC38" s="5">
        <f t="shared" si="9"/>
        <v>30</v>
      </c>
      <c r="BD38" s="5">
        <f t="shared" si="37"/>
        <v>30</v>
      </c>
      <c r="BE38" s="7" t="str">
        <f t="shared" si="38"/>
        <v>nee</v>
      </c>
    </row>
    <row r="39" spans="1:57" ht="24.95" customHeight="1">
      <c r="A39" s="80">
        <v>31</v>
      </c>
      <c r="B39" s="12"/>
      <c r="C39" s="13">
        <v>22</v>
      </c>
      <c r="D39" s="48" t="s">
        <v>28</v>
      </c>
      <c r="E39" s="13">
        <v>20</v>
      </c>
      <c r="F39" s="13">
        <v>2</v>
      </c>
      <c r="G39" s="14">
        <v>6</v>
      </c>
      <c r="H39" s="105">
        <f t="shared" si="0"/>
        <v>0</v>
      </c>
      <c r="I39" s="81"/>
      <c r="J39" s="82" t="str">
        <f t="shared" si="10"/>
        <v>X</v>
      </c>
      <c r="K39" s="105">
        <f t="shared" si="11"/>
        <v>0</v>
      </c>
      <c r="L39" s="85"/>
      <c r="M39" s="185" t="s">
        <v>36</v>
      </c>
      <c r="N39" s="81"/>
      <c r="O39" s="82" t="str">
        <f t="shared" si="12"/>
        <v>X</v>
      </c>
      <c r="P39" s="187" t="s">
        <v>36</v>
      </c>
      <c r="Q39" s="101"/>
      <c r="R39" s="112">
        <f t="shared" si="3"/>
        <v>0</v>
      </c>
      <c r="S39" s="81"/>
      <c r="T39" s="82" t="str">
        <f t="shared" si="13"/>
        <v>X</v>
      </c>
      <c r="U39" s="108">
        <f t="shared" si="4"/>
        <v>0</v>
      </c>
      <c r="V39" s="101"/>
      <c r="W39" s="112">
        <f t="shared" si="14"/>
        <v>0</v>
      </c>
      <c r="X39" s="81"/>
      <c r="Y39" s="82" t="str">
        <f t="shared" si="15"/>
        <v>X</v>
      </c>
      <c r="Z39" s="108">
        <f t="shared" si="16"/>
        <v>0</v>
      </c>
      <c r="AA39" s="101"/>
      <c r="AB39" s="112">
        <f t="shared" si="17"/>
        <v>0</v>
      </c>
      <c r="AC39" s="81"/>
      <c r="AD39" s="82" t="str">
        <f t="shared" si="18"/>
        <v>X</v>
      </c>
      <c r="AE39" s="108">
        <f t="shared" si="19"/>
        <v>0</v>
      </c>
      <c r="AF39" s="101"/>
      <c r="AG39" s="113">
        <f t="shared" si="20"/>
        <v>0</v>
      </c>
      <c r="AH39" s="114">
        <f t="shared" si="21"/>
        <v>0</v>
      </c>
      <c r="AI39" s="114">
        <f t="shared" si="22"/>
        <v>0</v>
      </c>
      <c r="AJ39" s="114">
        <f t="shared" si="23"/>
        <v>0</v>
      </c>
      <c r="AK39" s="174">
        <f t="shared" si="24"/>
        <v>0</v>
      </c>
      <c r="AL39" s="175">
        <f t="shared" si="25"/>
        <v>0</v>
      </c>
      <c r="AM39" s="114">
        <f t="shared" si="26"/>
        <v>0</v>
      </c>
      <c r="AN39" s="114">
        <f t="shared" si="27"/>
        <v>0</v>
      </c>
      <c r="AO39" s="114">
        <f t="shared" si="28"/>
        <v>0</v>
      </c>
      <c r="AP39" s="115">
        <f t="shared" si="29"/>
        <v>0</v>
      </c>
      <c r="AQ39" s="116">
        <f t="shared" si="30"/>
        <v>0</v>
      </c>
      <c r="AR39" s="117">
        <f>SUM(AL39:AQ39)</f>
        <v>0</v>
      </c>
      <c r="AS39" s="6">
        <f t="shared" si="31"/>
        <v>0</v>
      </c>
      <c r="AT39" s="5">
        <f t="shared" si="32"/>
        <v>0</v>
      </c>
      <c r="AU39" s="5" t="e">
        <f t="shared" si="33"/>
        <v>#VALUE!</v>
      </c>
      <c r="AV39" s="5">
        <f t="shared" si="34"/>
        <v>0</v>
      </c>
      <c r="AW39" s="5">
        <f t="shared" si="35"/>
        <v>0</v>
      </c>
      <c r="AX39" s="5">
        <f t="shared" si="36"/>
        <v>0</v>
      </c>
      <c r="AY39" s="5">
        <f t="shared" si="5"/>
        <v>31</v>
      </c>
      <c r="AZ39" s="5" t="e">
        <f t="shared" si="6"/>
        <v>#N/A</v>
      </c>
      <c r="BA39" s="5">
        <f t="shared" si="7"/>
        <v>31</v>
      </c>
      <c r="BB39" s="5">
        <f t="shared" si="8"/>
        <v>31</v>
      </c>
      <c r="BC39" s="5">
        <f t="shared" si="9"/>
        <v>31</v>
      </c>
      <c r="BD39" s="5" t="e">
        <f t="shared" si="37"/>
        <v>#N/A</v>
      </c>
      <c r="BE39" s="7" t="str">
        <f t="shared" si="38"/>
        <v>nee</v>
      </c>
    </row>
    <row r="40" spans="1:57" ht="24.95" customHeight="1">
      <c r="A40" s="173">
        <v>32</v>
      </c>
      <c r="C40" s="13">
        <v>1</v>
      </c>
      <c r="D40" s="13">
        <v>21</v>
      </c>
      <c r="E40" s="13">
        <v>37</v>
      </c>
      <c r="F40" s="13">
        <v>33</v>
      </c>
      <c r="G40" s="14">
        <v>29</v>
      </c>
      <c r="H40" s="105">
        <f t="shared" si="0"/>
        <v>0</v>
      </c>
      <c r="I40" s="81"/>
      <c r="J40" s="82" t="str">
        <f t="shared" si="10"/>
        <v>X</v>
      </c>
      <c r="K40" s="105">
        <f t="shared" si="11"/>
        <v>0</v>
      </c>
      <c r="L40" s="85"/>
      <c r="M40" s="110">
        <f t="shared" si="1"/>
        <v>0</v>
      </c>
      <c r="N40" s="81"/>
      <c r="O40" s="82" t="str">
        <f t="shared" si="12"/>
        <v>X</v>
      </c>
      <c r="P40" s="108">
        <f t="shared" si="2"/>
        <v>0</v>
      </c>
      <c r="Q40" s="101"/>
      <c r="R40" s="112">
        <f t="shared" si="3"/>
        <v>0</v>
      </c>
      <c r="S40" s="81"/>
      <c r="T40" s="82" t="str">
        <f t="shared" si="13"/>
        <v>X</v>
      </c>
      <c r="U40" s="108">
        <f t="shared" si="4"/>
        <v>0</v>
      </c>
      <c r="V40" s="101"/>
      <c r="W40" s="112">
        <f t="shared" si="14"/>
        <v>0</v>
      </c>
      <c r="X40" s="81"/>
      <c r="Y40" s="82" t="s">
        <v>36</v>
      </c>
      <c r="Z40" s="108">
        <f t="shared" si="16"/>
        <v>0</v>
      </c>
      <c r="AA40" s="101"/>
      <c r="AB40" s="112">
        <f t="shared" si="17"/>
        <v>0</v>
      </c>
      <c r="AC40" s="81"/>
      <c r="AD40" s="82" t="str">
        <f t="shared" si="18"/>
        <v>X</v>
      </c>
      <c r="AE40" s="108">
        <f t="shared" si="19"/>
        <v>0</v>
      </c>
      <c r="AF40" s="101"/>
      <c r="AG40" s="113">
        <f t="shared" si="20"/>
        <v>0</v>
      </c>
      <c r="AH40" s="114">
        <f t="shared" si="21"/>
        <v>0</v>
      </c>
      <c r="AI40" s="114">
        <f t="shared" si="22"/>
        <v>0</v>
      </c>
      <c r="AJ40" s="114">
        <f t="shared" si="23"/>
        <v>0</v>
      </c>
      <c r="AK40" s="174">
        <f t="shared" si="24"/>
        <v>0</v>
      </c>
      <c r="AL40" s="175">
        <f t="shared" si="25"/>
        <v>0</v>
      </c>
      <c r="AM40" s="114">
        <f t="shared" si="26"/>
        <v>0</v>
      </c>
      <c r="AN40" s="114">
        <f t="shared" si="27"/>
        <v>0</v>
      </c>
      <c r="AO40" s="114">
        <f t="shared" si="28"/>
        <v>0</v>
      </c>
      <c r="AP40" s="115">
        <f t="shared" si="29"/>
        <v>0</v>
      </c>
      <c r="AQ40" s="116">
        <f t="shared" si="30"/>
        <v>0</v>
      </c>
      <c r="AR40" s="117">
        <f>SUM(AL40:AQ40)</f>
        <v>0</v>
      </c>
      <c r="AS40" s="6">
        <f t="shared" si="31"/>
        <v>0</v>
      </c>
      <c r="AT40" s="5">
        <f t="shared" si="32"/>
        <v>0</v>
      </c>
      <c r="AU40" s="5">
        <f t="shared" si="33"/>
        <v>0</v>
      </c>
      <c r="AV40" s="5">
        <f t="shared" si="34"/>
        <v>0</v>
      </c>
      <c r="AW40" s="5">
        <f t="shared" si="35"/>
        <v>0</v>
      </c>
      <c r="AX40" s="5">
        <f t="shared" si="36"/>
        <v>0</v>
      </c>
      <c r="AY40" s="5">
        <f t="shared" si="5"/>
        <v>32</v>
      </c>
      <c r="AZ40" s="5">
        <f t="shared" si="6"/>
        <v>32</v>
      </c>
      <c r="BA40" s="5">
        <f t="shared" si="7"/>
        <v>35</v>
      </c>
      <c r="BB40" s="5">
        <f t="shared" si="8"/>
        <v>32</v>
      </c>
      <c r="BC40" s="5">
        <f t="shared" si="9"/>
        <v>32</v>
      </c>
      <c r="BD40" s="5" t="e">
        <f>IF(AND(AY40=#REF!,AZ40=#REF!,BA40=#REF!,BB40=#REF!,BC40=#REF!,C40&lt;&gt;#REF!,C40&lt;&gt;D40,C40&lt;&gt;E40,C40&lt;&gt;F40,C40&lt;&gt;G40,D40&lt;&gt;#REF!,D40&lt;&gt;E40,D40&lt;&gt;F40,D40&lt;&gt;G40,E40&lt;&gt;#REF!,E40&lt;&gt;F40,E40&lt;&gt;G40,F40&lt;&gt;#REF!,F40&lt;&gt;G40,G40&lt;&gt;#REF!),#REF!,0)</f>
        <v>#REF!</v>
      </c>
      <c r="BE40" s="7" t="str">
        <f t="shared" si="38"/>
        <v>nee</v>
      </c>
    </row>
    <row r="41" spans="1:57" ht="24.95" customHeight="1">
      <c r="A41" s="80">
        <v>33</v>
      </c>
      <c r="B41" s="12"/>
      <c r="C41" s="13">
        <v>34</v>
      </c>
      <c r="D41" s="13">
        <v>24</v>
      </c>
      <c r="E41" s="13">
        <v>6</v>
      </c>
      <c r="F41" s="13">
        <v>32</v>
      </c>
      <c r="G41" s="14">
        <v>22</v>
      </c>
      <c r="H41" s="105">
        <f t="shared" si="0"/>
        <v>0</v>
      </c>
      <c r="I41" s="81"/>
      <c r="J41" s="82" t="str">
        <f t="shared" si="10"/>
        <v>X</v>
      </c>
      <c r="K41" s="105">
        <f t="shared" si="11"/>
        <v>0</v>
      </c>
      <c r="L41" s="85"/>
      <c r="M41" s="110">
        <f t="shared" si="1"/>
        <v>0</v>
      </c>
      <c r="N41" s="81"/>
      <c r="O41" s="82" t="str">
        <f t="shared" si="12"/>
        <v>X</v>
      </c>
      <c r="P41" s="108">
        <f t="shared" si="2"/>
        <v>0</v>
      </c>
      <c r="Q41" s="101"/>
      <c r="R41" s="112">
        <f t="shared" si="3"/>
        <v>0</v>
      </c>
      <c r="S41" s="81"/>
      <c r="T41" s="82" t="str">
        <f t="shared" si="13"/>
        <v>X</v>
      </c>
      <c r="U41" s="108">
        <f t="shared" si="4"/>
        <v>0</v>
      </c>
      <c r="V41" s="101"/>
      <c r="W41" s="112">
        <f t="shared" si="14"/>
        <v>0</v>
      </c>
      <c r="X41" s="81"/>
      <c r="Y41" s="82" t="str">
        <f t="shared" si="15"/>
        <v>X</v>
      </c>
      <c r="Z41" s="108">
        <f t="shared" si="16"/>
        <v>0</v>
      </c>
      <c r="AA41" s="101"/>
      <c r="AB41" s="112">
        <f t="shared" si="17"/>
        <v>0</v>
      </c>
      <c r="AC41" s="81"/>
      <c r="AD41" s="82" t="str">
        <f t="shared" si="18"/>
        <v>X</v>
      </c>
      <c r="AE41" s="108">
        <f t="shared" si="19"/>
        <v>0</v>
      </c>
      <c r="AF41" s="101"/>
      <c r="AG41" s="113">
        <f t="shared" si="20"/>
        <v>0</v>
      </c>
      <c r="AH41" s="114">
        <f t="shared" si="21"/>
        <v>0</v>
      </c>
      <c r="AI41" s="114">
        <f t="shared" si="22"/>
        <v>0</v>
      </c>
      <c r="AJ41" s="114">
        <f t="shared" si="23"/>
        <v>0</v>
      </c>
      <c r="AK41" s="174">
        <f t="shared" si="24"/>
        <v>0</v>
      </c>
      <c r="AL41" s="175">
        <f t="shared" si="25"/>
        <v>0</v>
      </c>
      <c r="AM41" s="114">
        <f t="shared" si="26"/>
        <v>0</v>
      </c>
      <c r="AN41" s="114">
        <f t="shared" si="27"/>
        <v>0</v>
      </c>
      <c r="AO41" s="114">
        <f t="shared" si="28"/>
        <v>0</v>
      </c>
      <c r="AP41" s="115">
        <f t="shared" si="29"/>
        <v>0</v>
      </c>
      <c r="AQ41" s="116">
        <f t="shared" si="30"/>
        <v>0</v>
      </c>
      <c r="AR41" s="117">
        <f>SUM(AL41:AQ41)</f>
        <v>0</v>
      </c>
      <c r="AS41" s="6">
        <f t="shared" si="31"/>
        <v>0</v>
      </c>
      <c r="AT41" s="5">
        <f t="shared" si="32"/>
        <v>0</v>
      </c>
      <c r="AU41" s="5">
        <f t="shared" si="33"/>
        <v>0</v>
      </c>
      <c r="AV41" s="5">
        <f t="shared" si="34"/>
        <v>0</v>
      </c>
      <c r="AW41" s="5">
        <f t="shared" si="35"/>
        <v>0</v>
      </c>
      <c r="AX41" s="5">
        <f t="shared" si="36"/>
        <v>0</v>
      </c>
      <c r="AY41" s="5">
        <f t="shared" si="5"/>
        <v>33</v>
      </c>
      <c r="AZ41" s="5">
        <f t="shared" si="6"/>
        <v>33</v>
      </c>
      <c r="BA41" s="5">
        <f t="shared" si="7"/>
        <v>33</v>
      </c>
      <c r="BB41" s="5">
        <f t="shared" si="8"/>
        <v>33</v>
      </c>
      <c r="BC41" s="5">
        <f t="shared" si="9"/>
        <v>33</v>
      </c>
      <c r="BD41" s="5">
        <f t="shared" si="37"/>
        <v>33</v>
      </c>
      <c r="BE41" s="7" t="str">
        <f t="shared" si="38"/>
        <v>nee</v>
      </c>
    </row>
    <row r="42" spans="1:57" ht="24.95" customHeight="1">
      <c r="A42" s="80">
        <v>34</v>
      </c>
      <c r="B42" s="12"/>
      <c r="C42" s="13">
        <v>33</v>
      </c>
      <c r="D42" s="13">
        <v>13</v>
      </c>
      <c r="E42" s="13">
        <v>5</v>
      </c>
      <c r="F42" s="13">
        <v>7</v>
      </c>
      <c r="G42" s="14">
        <v>3</v>
      </c>
      <c r="H42" s="105">
        <f t="shared" si="0"/>
        <v>0</v>
      </c>
      <c r="I42" s="81"/>
      <c r="J42" s="82" t="str">
        <f t="shared" si="10"/>
        <v>X</v>
      </c>
      <c r="K42" s="105">
        <f t="shared" si="11"/>
        <v>0</v>
      </c>
      <c r="L42" s="85"/>
      <c r="M42" s="110">
        <f t="shared" si="1"/>
        <v>0</v>
      </c>
      <c r="N42" s="81"/>
      <c r="O42" s="82" t="str">
        <f t="shared" si="12"/>
        <v>X</v>
      </c>
      <c r="P42" s="108">
        <f t="shared" si="2"/>
        <v>0</v>
      </c>
      <c r="Q42" s="101"/>
      <c r="R42" s="112">
        <f t="shared" si="3"/>
        <v>0</v>
      </c>
      <c r="S42" s="81"/>
      <c r="T42" s="82" t="str">
        <f t="shared" si="13"/>
        <v>X</v>
      </c>
      <c r="U42" s="108">
        <f t="shared" si="4"/>
        <v>0</v>
      </c>
      <c r="V42" s="101"/>
      <c r="W42" s="112">
        <f t="shared" si="14"/>
        <v>0</v>
      </c>
      <c r="X42" s="81"/>
      <c r="Y42" s="82" t="str">
        <f t="shared" si="15"/>
        <v>X</v>
      </c>
      <c r="Z42" s="108">
        <f t="shared" si="16"/>
        <v>0</v>
      </c>
      <c r="AA42" s="101"/>
      <c r="AB42" s="112">
        <f t="shared" si="17"/>
        <v>0</v>
      </c>
      <c r="AC42" s="81"/>
      <c r="AD42" s="82" t="str">
        <f t="shared" si="18"/>
        <v>X</v>
      </c>
      <c r="AE42" s="108">
        <f t="shared" si="19"/>
        <v>0</v>
      </c>
      <c r="AF42" s="101"/>
      <c r="AG42" s="113">
        <f t="shared" si="20"/>
        <v>0</v>
      </c>
      <c r="AH42" s="114">
        <f t="shared" si="21"/>
        <v>0</v>
      </c>
      <c r="AI42" s="114">
        <f t="shared" si="22"/>
        <v>0</v>
      </c>
      <c r="AJ42" s="114">
        <f t="shared" si="23"/>
        <v>0</v>
      </c>
      <c r="AK42" s="174">
        <f t="shared" si="24"/>
        <v>0</v>
      </c>
      <c r="AL42" s="175">
        <f t="shared" si="25"/>
        <v>0</v>
      </c>
      <c r="AM42" s="114">
        <f t="shared" si="26"/>
        <v>0</v>
      </c>
      <c r="AN42" s="114">
        <f t="shared" si="27"/>
        <v>0</v>
      </c>
      <c r="AO42" s="114">
        <f t="shared" si="28"/>
        <v>0</v>
      </c>
      <c r="AP42" s="115">
        <f t="shared" si="29"/>
        <v>0</v>
      </c>
      <c r="AQ42" s="116">
        <f t="shared" si="30"/>
        <v>0</v>
      </c>
      <c r="AR42" s="117">
        <f>SUM(AL42:AQ42)</f>
        <v>0</v>
      </c>
      <c r="AS42" s="6">
        <f t="shared" si="31"/>
        <v>0</v>
      </c>
      <c r="AT42" s="5">
        <f t="shared" si="32"/>
        <v>0</v>
      </c>
      <c r="AU42" s="5">
        <f t="shared" si="33"/>
        <v>0</v>
      </c>
      <c r="AV42" s="5">
        <f t="shared" si="34"/>
        <v>0</v>
      </c>
      <c r="AW42" s="5">
        <f t="shared" si="35"/>
        <v>0</v>
      </c>
      <c r="AX42" s="5">
        <f t="shared" si="36"/>
        <v>0</v>
      </c>
      <c r="AY42" s="5">
        <f t="shared" si="5"/>
        <v>34</v>
      </c>
      <c r="AZ42" s="5">
        <f t="shared" si="6"/>
        <v>34</v>
      </c>
      <c r="BA42" s="5">
        <f t="shared" si="7"/>
        <v>34</v>
      </c>
      <c r="BB42" s="5">
        <f t="shared" si="8"/>
        <v>34</v>
      </c>
      <c r="BC42" s="5">
        <f t="shared" si="9"/>
        <v>34</v>
      </c>
      <c r="BD42" s="5">
        <f t="shared" si="37"/>
        <v>34</v>
      </c>
      <c r="BE42" s="7" t="str">
        <f t="shared" si="38"/>
        <v>nee</v>
      </c>
    </row>
    <row r="43" spans="1:57" ht="24.95" customHeight="1">
      <c r="A43" s="80">
        <v>35</v>
      </c>
      <c r="B43" s="12"/>
      <c r="C43" s="13">
        <v>30</v>
      </c>
      <c r="D43" s="13">
        <v>12</v>
      </c>
      <c r="E43" s="13">
        <v>36</v>
      </c>
      <c r="F43" s="13">
        <v>20</v>
      </c>
      <c r="G43" s="14">
        <v>10</v>
      </c>
      <c r="H43" s="105">
        <f t="shared" si="0"/>
        <v>0</v>
      </c>
      <c r="I43" s="81"/>
      <c r="J43" s="82" t="str">
        <f t="shared" si="10"/>
        <v>X</v>
      </c>
      <c r="K43" s="105">
        <f t="shared" si="11"/>
        <v>0</v>
      </c>
      <c r="L43" s="85"/>
      <c r="M43" s="110">
        <f t="shared" si="1"/>
        <v>0</v>
      </c>
      <c r="N43" s="81"/>
      <c r="O43" s="82" t="str">
        <f t="shared" si="12"/>
        <v>X</v>
      </c>
      <c r="P43" s="108">
        <f t="shared" si="2"/>
        <v>0</v>
      </c>
      <c r="Q43" s="101"/>
      <c r="R43" s="112">
        <f t="shared" si="3"/>
        <v>0</v>
      </c>
      <c r="S43" s="81"/>
      <c r="T43" s="82" t="str">
        <f t="shared" si="13"/>
        <v>X</v>
      </c>
      <c r="U43" s="108">
        <f t="shared" si="4"/>
        <v>0</v>
      </c>
      <c r="V43" s="101"/>
      <c r="W43" s="112">
        <f t="shared" si="14"/>
        <v>0</v>
      </c>
      <c r="X43" s="81"/>
      <c r="Y43" s="82" t="str">
        <f t="shared" si="15"/>
        <v>X</v>
      </c>
      <c r="Z43" s="108">
        <f t="shared" si="16"/>
        <v>0</v>
      </c>
      <c r="AA43" s="101"/>
      <c r="AB43" s="112">
        <f t="shared" si="17"/>
        <v>0</v>
      </c>
      <c r="AC43" s="81"/>
      <c r="AD43" s="82" t="str">
        <f t="shared" si="18"/>
        <v>X</v>
      </c>
      <c r="AE43" s="108">
        <f t="shared" si="19"/>
        <v>0</v>
      </c>
      <c r="AF43" s="101"/>
      <c r="AG43" s="113">
        <f t="shared" si="20"/>
        <v>0</v>
      </c>
      <c r="AH43" s="114">
        <f t="shared" si="21"/>
        <v>0</v>
      </c>
      <c r="AI43" s="114">
        <f t="shared" si="22"/>
        <v>0</v>
      </c>
      <c r="AJ43" s="114">
        <f t="shared" si="23"/>
        <v>0</v>
      </c>
      <c r="AK43" s="174">
        <f t="shared" si="24"/>
        <v>0</v>
      </c>
      <c r="AL43" s="175">
        <f t="shared" si="25"/>
        <v>0</v>
      </c>
      <c r="AM43" s="114">
        <f t="shared" si="26"/>
        <v>0</v>
      </c>
      <c r="AN43" s="114">
        <f t="shared" si="27"/>
        <v>0</v>
      </c>
      <c r="AO43" s="114">
        <f t="shared" si="28"/>
        <v>0</v>
      </c>
      <c r="AP43" s="115">
        <f t="shared" si="29"/>
        <v>0</v>
      </c>
      <c r="AQ43" s="116">
        <f t="shared" si="30"/>
        <v>0</v>
      </c>
      <c r="AR43" s="117">
        <f>SUM(AL43:AQ43)</f>
        <v>0</v>
      </c>
      <c r="AS43" s="6">
        <f t="shared" si="31"/>
        <v>0</v>
      </c>
      <c r="AT43" s="5">
        <f t="shared" si="32"/>
        <v>0</v>
      </c>
      <c r="AU43" s="5">
        <f t="shared" si="33"/>
        <v>0</v>
      </c>
      <c r="AV43" s="5">
        <f t="shared" si="34"/>
        <v>0</v>
      </c>
      <c r="AW43" s="5">
        <f t="shared" si="35"/>
        <v>0</v>
      </c>
      <c r="AX43" s="5">
        <f t="shared" si="36"/>
        <v>0</v>
      </c>
      <c r="AY43" s="5">
        <f t="shared" si="5"/>
        <v>35</v>
      </c>
      <c r="AZ43" s="5">
        <f t="shared" si="6"/>
        <v>35</v>
      </c>
      <c r="BA43" s="5">
        <f t="shared" si="7"/>
        <v>35</v>
      </c>
      <c r="BB43" s="5">
        <f t="shared" si="8"/>
        <v>35</v>
      </c>
      <c r="BC43" s="5">
        <f t="shared" si="9"/>
        <v>35</v>
      </c>
      <c r="BD43" s="5">
        <f t="shared" si="37"/>
        <v>35</v>
      </c>
      <c r="BE43" s="7" t="str">
        <f t="shared" si="38"/>
        <v>nee</v>
      </c>
    </row>
    <row r="44" spans="1:57" ht="24.95" customHeight="1">
      <c r="A44" s="80">
        <v>36</v>
      </c>
      <c r="B44" s="12"/>
      <c r="C44" s="45">
        <v>9</v>
      </c>
      <c r="D44" s="45">
        <v>1</v>
      </c>
      <c r="E44" s="45">
        <v>35</v>
      </c>
      <c r="F44" s="45">
        <v>23</v>
      </c>
      <c r="G44" s="46">
        <v>19</v>
      </c>
      <c r="H44" s="105">
        <f t="shared" si="0"/>
        <v>0</v>
      </c>
      <c r="I44" s="81"/>
      <c r="J44" s="82" t="str">
        <f t="shared" si="10"/>
        <v>X</v>
      </c>
      <c r="K44" s="105">
        <f t="shared" si="11"/>
        <v>0</v>
      </c>
      <c r="L44" s="85"/>
      <c r="M44" s="110">
        <f t="shared" si="1"/>
        <v>0</v>
      </c>
      <c r="N44" s="81"/>
      <c r="O44" s="82" t="str">
        <f t="shared" si="12"/>
        <v>X</v>
      </c>
      <c r="P44" s="108">
        <f t="shared" si="2"/>
        <v>0</v>
      </c>
      <c r="Q44" s="101"/>
      <c r="R44" s="112">
        <f t="shared" si="3"/>
        <v>0</v>
      </c>
      <c r="S44" s="81"/>
      <c r="T44" s="82" t="str">
        <f t="shared" si="13"/>
        <v>X</v>
      </c>
      <c r="U44" s="108">
        <f t="shared" si="4"/>
        <v>0</v>
      </c>
      <c r="V44" s="101"/>
      <c r="W44" s="112">
        <f t="shared" si="14"/>
        <v>0</v>
      </c>
      <c r="X44" s="81"/>
      <c r="Y44" s="82" t="str">
        <f t="shared" si="15"/>
        <v>X</v>
      </c>
      <c r="Z44" s="108">
        <f t="shared" si="16"/>
        <v>0</v>
      </c>
      <c r="AA44" s="101"/>
      <c r="AB44" s="112">
        <f t="shared" si="17"/>
        <v>0</v>
      </c>
      <c r="AC44" s="81"/>
      <c r="AD44" s="82" t="str">
        <f t="shared" si="18"/>
        <v>X</v>
      </c>
      <c r="AE44" s="108">
        <f t="shared" si="19"/>
        <v>0</v>
      </c>
      <c r="AF44" s="101"/>
      <c r="AG44" s="113">
        <f t="shared" si="20"/>
        <v>0</v>
      </c>
      <c r="AH44" s="114">
        <f t="shared" si="21"/>
        <v>0</v>
      </c>
      <c r="AI44" s="114">
        <f t="shared" si="22"/>
        <v>0</v>
      </c>
      <c r="AJ44" s="114">
        <f t="shared" si="23"/>
        <v>0</v>
      </c>
      <c r="AK44" s="174">
        <f t="shared" si="24"/>
        <v>0</v>
      </c>
      <c r="AL44" s="175">
        <f t="shared" si="25"/>
        <v>0</v>
      </c>
      <c r="AM44" s="114">
        <f t="shared" si="26"/>
        <v>0</v>
      </c>
      <c r="AN44" s="114">
        <f t="shared" si="27"/>
        <v>0</v>
      </c>
      <c r="AO44" s="114">
        <f t="shared" si="28"/>
        <v>0</v>
      </c>
      <c r="AP44" s="115">
        <f t="shared" si="29"/>
        <v>0</v>
      </c>
      <c r="AQ44" s="116">
        <f t="shared" si="30"/>
        <v>0</v>
      </c>
      <c r="AR44" s="117">
        <f>SUM(AL44:AQ44)</f>
        <v>0</v>
      </c>
      <c r="AS44" s="6">
        <f t="shared" si="31"/>
        <v>0</v>
      </c>
      <c r="AT44" s="5">
        <f t="shared" si="32"/>
        <v>0</v>
      </c>
      <c r="AU44" s="5">
        <f t="shared" si="33"/>
        <v>0</v>
      </c>
      <c r="AV44" s="5">
        <f t="shared" si="34"/>
        <v>0</v>
      </c>
      <c r="AW44" s="5">
        <f t="shared" si="35"/>
        <v>0</v>
      </c>
      <c r="AX44" s="5">
        <f t="shared" si="36"/>
        <v>0</v>
      </c>
      <c r="AY44" s="5">
        <f t="shared" si="5"/>
        <v>36</v>
      </c>
      <c r="AZ44" s="5">
        <f t="shared" si="6"/>
        <v>36</v>
      </c>
      <c r="BA44" s="5">
        <f t="shared" si="7"/>
        <v>36</v>
      </c>
      <c r="BB44" s="5">
        <f t="shared" si="8"/>
        <v>36</v>
      </c>
      <c r="BC44" s="5">
        <f t="shared" si="9"/>
        <v>36</v>
      </c>
      <c r="BD44" s="5">
        <f t="shared" si="37"/>
        <v>36</v>
      </c>
      <c r="BE44" s="7" t="str">
        <f t="shared" si="38"/>
        <v>nee</v>
      </c>
    </row>
    <row r="45" spans="1:57" ht="20.100000000000001" customHeight="1" thickBot="1">
      <c r="A45" s="87">
        <v>37</v>
      </c>
      <c r="B45" s="87"/>
      <c r="C45" s="17">
        <v>28</v>
      </c>
      <c r="D45" s="17">
        <v>20</v>
      </c>
      <c r="E45" s="17">
        <v>32</v>
      </c>
      <c r="F45" s="17">
        <v>22</v>
      </c>
      <c r="G45" s="18">
        <v>24</v>
      </c>
      <c r="H45" s="86">
        <f t="shared" si="0"/>
        <v>0</v>
      </c>
      <c r="I45" s="87"/>
      <c r="J45" s="87" t="s">
        <v>36</v>
      </c>
      <c r="K45" s="86">
        <f t="shared" si="11"/>
        <v>0</v>
      </c>
      <c r="L45" s="89"/>
      <c r="M45" s="183">
        <f t="shared" si="1"/>
        <v>0</v>
      </c>
      <c r="N45" s="87"/>
      <c r="O45" s="87"/>
      <c r="P45" s="88">
        <f t="shared" si="2"/>
        <v>0</v>
      </c>
      <c r="Q45" s="103"/>
      <c r="R45" s="184">
        <f t="shared" si="3"/>
        <v>0</v>
      </c>
      <c r="S45" s="87"/>
      <c r="T45" s="87"/>
      <c r="U45" s="88">
        <f t="shared" si="4"/>
        <v>0</v>
      </c>
      <c r="V45" s="103"/>
      <c r="W45" s="184">
        <f t="shared" si="14"/>
        <v>0</v>
      </c>
      <c r="X45" s="87"/>
      <c r="Y45" s="87"/>
      <c r="Z45" s="88">
        <f t="shared" si="16"/>
        <v>0</v>
      </c>
      <c r="AA45" s="103"/>
      <c r="AB45" s="184">
        <f t="shared" si="17"/>
        <v>0</v>
      </c>
      <c r="AC45" s="87"/>
      <c r="AD45" s="87"/>
      <c r="AE45" s="88">
        <f t="shared" si="19"/>
        <v>0</v>
      </c>
      <c r="AF45" s="103"/>
      <c r="AG45" s="177">
        <f t="shared" si="20"/>
        <v>0</v>
      </c>
      <c r="AH45" s="178">
        <f t="shared" si="21"/>
        <v>0</v>
      </c>
      <c r="AI45" s="178">
        <f t="shared" si="22"/>
        <v>0</v>
      </c>
      <c r="AJ45" s="178">
        <f t="shared" si="23"/>
        <v>0</v>
      </c>
      <c r="AK45" s="179">
        <f t="shared" si="24"/>
        <v>0</v>
      </c>
      <c r="AL45" s="177">
        <f t="shared" si="25"/>
        <v>0</v>
      </c>
      <c r="AM45" s="178">
        <f t="shared" si="26"/>
        <v>0</v>
      </c>
      <c r="AN45" s="178">
        <f t="shared" si="27"/>
        <v>0</v>
      </c>
      <c r="AO45" s="178">
        <f t="shared" si="28"/>
        <v>0</v>
      </c>
      <c r="AP45" s="180">
        <f t="shared" si="29"/>
        <v>0</v>
      </c>
      <c r="AQ45" s="181">
        <f t="shared" si="30"/>
        <v>0</v>
      </c>
      <c r="AR45" s="182">
        <f>SUM(AL45:AQ45)</f>
        <v>0</v>
      </c>
      <c r="AU45" s="1">
        <f t="shared" si="33"/>
        <v>0</v>
      </c>
      <c r="AV45" s="1">
        <f t="shared" si="34"/>
        <v>0</v>
      </c>
      <c r="AW45" s="1">
        <f t="shared" si="35"/>
        <v>0</v>
      </c>
      <c r="AX45" s="1">
        <f t="shared" si="36"/>
        <v>0</v>
      </c>
      <c r="AY45" s="1">
        <f t="shared" si="5"/>
        <v>37</v>
      </c>
      <c r="AZ45" s="1">
        <f t="shared" si="6"/>
        <v>37</v>
      </c>
      <c r="BA45" s="1">
        <f t="shared" si="7"/>
        <v>37</v>
      </c>
      <c r="BB45" s="1">
        <f t="shared" si="8"/>
        <v>37</v>
      </c>
      <c r="BC45" s="1">
        <f t="shared" si="9"/>
        <v>37</v>
      </c>
      <c r="BD45" s="1">
        <f t="shared" si="37"/>
        <v>37</v>
      </c>
    </row>
    <row r="46" spans="1:57" ht="13.5" thickTop="1">
      <c r="B46" s="1" t="s">
        <v>49</v>
      </c>
      <c r="C46" s="1">
        <v>17</v>
      </c>
      <c r="D46" s="1">
        <v>31</v>
      </c>
      <c r="E46" s="1">
        <v>29</v>
      </c>
      <c r="F46" s="1">
        <v>25</v>
      </c>
      <c r="G46" s="1">
        <v>15</v>
      </c>
    </row>
    <row r="47" spans="1:57">
      <c r="B47" s="1" t="s">
        <v>30</v>
      </c>
      <c r="C47" s="1">
        <f>SUM(C9:C46)</f>
        <v>703</v>
      </c>
      <c r="D47" s="1">
        <f>SUM(D9:D46)</f>
        <v>703</v>
      </c>
      <c r="E47" s="1">
        <f>SUM(E9:E46)</f>
        <v>703</v>
      </c>
      <c r="F47" s="1">
        <f>SUM(F9:F46)</f>
        <v>703</v>
      </c>
      <c r="G47" s="1">
        <f>SUM(G9:G46)</f>
        <v>703</v>
      </c>
      <c r="AL47" s="190">
        <f>SUM(AL9:AL46)</f>
        <v>0</v>
      </c>
      <c r="AM47" s="190">
        <f>SUM(AM9:AM46)</f>
        <v>0</v>
      </c>
      <c r="AN47" s="190">
        <f>SUM(AN9:AN46)</f>
        <v>0</v>
      </c>
      <c r="AO47" s="190">
        <f>SUM(AO9:AO46)</f>
        <v>0</v>
      </c>
      <c r="AP47" s="190">
        <f>SUM(AP9:AP46)</f>
        <v>0</v>
      </c>
      <c r="AQ47" s="190">
        <f>SUM(AQ9:AQ46)</f>
        <v>0</v>
      </c>
      <c r="AR47" s="190">
        <f>SUM(AL47:AQ47)</f>
        <v>0</v>
      </c>
    </row>
  </sheetData>
  <protectedRanges>
    <protectedRange password="E9FC" sqref="AG1:AR7 AG9:AR65536 H1:H65536 M1:M65536 K1:K65536 P1:P65536 R1:R65536 U1:U65536 W1:W65536 Z1:Z65536 AB1:AB65536 AE1:AE65536" name="berekeningen" securityDescriptor="O:WDG:WDD:(A;;CC;;;S-1-5-21-1497286466-2735331895-2234620177-1006)"/>
    <protectedRange password="E9FC" sqref="AG8:AR8" name="berekeningen_1_3_1_1_1_1" securityDescriptor="O:WDG:WDD:(A;;CC;;;S-1-5-21-1497286466-2735331895-2234620177-1006)"/>
  </protectedRanges>
  <mergeCells count="8">
    <mergeCell ref="AY8:BD8"/>
    <mergeCell ref="A3:AS3"/>
    <mergeCell ref="A5:AS5"/>
    <mergeCell ref="I8:L8"/>
    <mergeCell ref="N8:Q8"/>
    <mergeCell ref="S8:V8"/>
    <mergeCell ref="X8:AA8"/>
    <mergeCell ref="AC8:AF8"/>
  </mergeCells>
  <phoneticPr fontId="0" type="noConversion"/>
  <conditionalFormatting sqref="A9">
    <cfRule type="cellIs" dxfId="30" priority="1" stopIfTrue="1" operator="notEqual">
      <formula>$BD$9</formula>
    </cfRule>
  </conditionalFormatting>
  <conditionalFormatting sqref="A10">
    <cfRule type="cellIs" dxfId="29" priority="2" stopIfTrue="1" operator="notEqual">
      <formula>$BD$10</formula>
    </cfRule>
  </conditionalFormatting>
  <conditionalFormatting sqref="A11">
    <cfRule type="cellIs" dxfId="28" priority="3" stopIfTrue="1" operator="notEqual">
      <formula>$BD$11</formula>
    </cfRule>
  </conditionalFormatting>
  <conditionalFormatting sqref="A12">
    <cfRule type="cellIs" dxfId="27" priority="4" stopIfTrue="1" operator="notEqual">
      <formula>$BD$12</formula>
    </cfRule>
  </conditionalFormatting>
  <conditionalFormatting sqref="A13">
    <cfRule type="cellIs" dxfId="26" priority="5" stopIfTrue="1" operator="notEqual">
      <formula>$BD$13</formula>
    </cfRule>
  </conditionalFormatting>
  <conditionalFormatting sqref="A14">
    <cfRule type="cellIs" dxfId="25" priority="6" stopIfTrue="1" operator="notEqual">
      <formula>$BD$14</formula>
    </cfRule>
  </conditionalFormatting>
  <conditionalFormatting sqref="A15">
    <cfRule type="cellIs" dxfId="24" priority="7" stopIfTrue="1" operator="notEqual">
      <formula>$BD$15</formula>
    </cfRule>
  </conditionalFormatting>
  <conditionalFormatting sqref="A16">
    <cfRule type="cellIs" dxfId="23" priority="8" stopIfTrue="1" operator="notEqual">
      <formula>$BD$16</formula>
    </cfRule>
  </conditionalFormatting>
  <conditionalFormatting sqref="A17">
    <cfRule type="cellIs" dxfId="22" priority="9" stopIfTrue="1" operator="notEqual">
      <formula>$BD$17</formula>
    </cfRule>
  </conditionalFormatting>
  <conditionalFormatting sqref="A18">
    <cfRule type="cellIs" dxfId="21" priority="10" stopIfTrue="1" operator="notEqual">
      <formula>$BD$18</formula>
    </cfRule>
  </conditionalFormatting>
  <conditionalFormatting sqref="A19">
    <cfRule type="cellIs" dxfId="20" priority="11" stopIfTrue="1" operator="notEqual">
      <formula>$BD$19</formula>
    </cfRule>
  </conditionalFormatting>
  <conditionalFormatting sqref="A20">
    <cfRule type="cellIs" dxfId="19" priority="12" stopIfTrue="1" operator="notEqual">
      <formula>$BD$20</formula>
    </cfRule>
  </conditionalFormatting>
  <conditionalFormatting sqref="A21">
    <cfRule type="cellIs" dxfId="18" priority="13" stopIfTrue="1" operator="notEqual">
      <formula>$BD$21</formula>
    </cfRule>
  </conditionalFormatting>
  <conditionalFormatting sqref="A22">
    <cfRule type="cellIs" dxfId="17" priority="14" stopIfTrue="1" operator="notEqual">
      <formula>$BD$22</formula>
    </cfRule>
  </conditionalFormatting>
  <conditionalFormatting sqref="A23">
    <cfRule type="cellIs" dxfId="16" priority="15" stopIfTrue="1" operator="notEqual">
      <formula>$BD$23</formula>
    </cfRule>
  </conditionalFormatting>
  <conditionalFormatting sqref="A24">
    <cfRule type="cellIs" dxfId="15" priority="16" stopIfTrue="1" operator="notEqual">
      <formula>$BD$24</formula>
    </cfRule>
  </conditionalFormatting>
  <conditionalFormatting sqref="A25">
    <cfRule type="cellIs" dxfId="14" priority="17" stopIfTrue="1" operator="notEqual">
      <formula>$BD$25</formula>
    </cfRule>
  </conditionalFormatting>
  <conditionalFormatting sqref="A26">
    <cfRule type="cellIs" dxfId="13" priority="18" stopIfTrue="1" operator="notEqual">
      <formula>$BD$26</formula>
    </cfRule>
  </conditionalFormatting>
  <conditionalFormatting sqref="A27">
    <cfRule type="cellIs" dxfId="12" priority="19" stopIfTrue="1" operator="notEqual">
      <formula>$BD$27</formula>
    </cfRule>
  </conditionalFormatting>
  <conditionalFormatting sqref="A29">
    <cfRule type="cellIs" dxfId="11" priority="21" stopIfTrue="1" operator="notEqual">
      <formula>$BD$29</formula>
    </cfRule>
  </conditionalFormatting>
  <conditionalFormatting sqref="A31">
    <cfRule type="cellIs" dxfId="10" priority="23" stopIfTrue="1" operator="notEqual">
      <formula>$BD$31</formula>
    </cfRule>
  </conditionalFormatting>
  <conditionalFormatting sqref="A33">
    <cfRule type="cellIs" dxfId="9" priority="25" stopIfTrue="1" operator="notEqual">
      <formula>$BD$33</formula>
    </cfRule>
  </conditionalFormatting>
  <conditionalFormatting sqref="A34">
    <cfRule type="cellIs" dxfId="8" priority="26" stopIfTrue="1" operator="notEqual">
      <formula>$BD$34</formula>
    </cfRule>
  </conditionalFormatting>
  <conditionalFormatting sqref="A35">
    <cfRule type="cellIs" dxfId="7" priority="27" stopIfTrue="1" operator="notEqual">
      <formula>$BD$35</formula>
    </cfRule>
  </conditionalFormatting>
  <conditionalFormatting sqref="A37">
    <cfRule type="cellIs" dxfId="6" priority="29" stopIfTrue="1" operator="notEqual">
      <formula>$BD$37</formula>
    </cfRule>
  </conditionalFormatting>
  <conditionalFormatting sqref="A38">
    <cfRule type="cellIs" dxfId="5" priority="30" stopIfTrue="1" operator="notEqual">
      <formula>$BD$38</formula>
    </cfRule>
  </conditionalFormatting>
  <conditionalFormatting sqref="A39">
    <cfRule type="cellIs" dxfId="4" priority="31" stopIfTrue="1" operator="notEqual">
      <formula>$BD$39</formula>
    </cfRule>
  </conditionalFormatting>
  <conditionalFormatting sqref="A41">
    <cfRule type="cellIs" dxfId="3" priority="33" stopIfTrue="1" operator="notEqual">
      <formula>$BD$41</formula>
    </cfRule>
  </conditionalFormatting>
  <conditionalFormatting sqref="A42">
    <cfRule type="cellIs" dxfId="2" priority="34" stopIfTrue="1" operator="notEqual">
      <formula>$BD$42</formula>
    </cfRule>
  </conditionalFormatting>
  <conditionalFormatting sqref="A43">
    <cfRule type="cellIs" dxfId="1" priority="35" stopIfTrue="1" operator="notEqual">
      <formula>$BD$43</formula>
    </cfRule>
  </conditionalFormatting>
  <conditionalFormatting sqref="A44">
    <cfRule type="cellIs" dxfId="0" priority="36" stopIfTrue="1" operator="notEqual">
      <formula>$BD$44</formula>
    </cfRule>
  </conditionalFormatting>
  <printOptions horizontalCentered="1"/>
  <pageMargins left="0.19685039370078741" right="0.19685039370078741" top="0.19685039370078741" bottom="0.19685039370078741" header="0.31496062992125984" footer="0.55118110236220474"/>
  <pageSetup paperSize="9" scale="90" fitToHeight="4" orientation="landscape" horizontalDpi="4294967293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Normal="100" workbookViewId="0">
      <pane ySplit="8" topLeftCell="A33" activePane="bottomLeft" state="frozen"/>
      <selection pane="bottomLeft" activeCell="C9" sqref="C9:G47"/>
    </sheetView>
  </sheetViews>
  <sheetFormatPr defaultRowHeight="12.75"/>
  <cols>
    <col min="1" max="1" width="4.42578125" style="1" customWidth="1"/>
    <col min="2" max="2" width="25.710937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/>
  </cols>
  <sheetData>
    <row r="1" spans="1:38" ht="13.5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8"/>
    </row>
    <row r="2" spans="1:38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1"/>
    </row>
    <row r="3" spans="1:38" ht="15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10</v>
      </c>
      <c r="O3" s="33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1:38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8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11</v>
      </c>
      <c r="O5" s="37"/>
      <c r="P5" s="37"/>
      <c r="Q5" s="37"/>
      <c r="R5" s="37"/>
      <c r="S5" s="37"/>
      <c r="T5" s="37"/>
      <c r="U5" s="37"/>
      <c r="V5" s="37"/>
      <c r="W5" s="37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</row>
    <row r="6" spans="1:38" ht="17.25" customHeight="1" thickBo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</row>
    <row r="7" spans="1:38" ht="2.25" customHeight="1" thickTop="1" thickBot="1"/>
    <row r="8" spans="1:38" ht="37.5" customHeight="1" thickTop="1" thickBot="1">
      <c r="A8" s="22"/>
      <c r="B8" s="23" t="s">
        <v>0</v>
      </c>
      <c r="C8" s="9" t="s">
        <v>7</v>
      </c>
      <c r="D8" s="9" t="s">
        <v>8</v>
      </c>
      <c r="E8" s="9" t="s">
        <v>9</v>
      </c>
      <c r="F8" s="9" t="s">
        <v>26</v>
      </c>
      <c r="G8" s="9" t="s">
        <v>27</v>
      </c>
      <c r="H8" s="171" t="s">
        <v>1</v>
      </c>
      <c r="I8" s="172"/>
      <c r="J8" s="172"/>
      <c r="K8" s="171" t="s">
        <v>2</v>
      </c>
      <c r="L8" s="172"/>
      <c r="M8" s="172"/>
      <c r="N8" s="171" t="s">
        <v>3</v>
      </c>
      <c r="O8" s="172"/>
      <c r="P8" s="172"/>
      <c r="Q8" s="171" t="s">
        <v>19</v>
      </c>
      <c r="R8" s="172"/>
      <c r="S8" s="172"/>
      <c r="T8" s="171" t="s">
        <v>20</v>
      </c>
      <c r="U8" s="172"/>
      <c r="V8" s="172"/>
      <c r="W8" s="90" t="s">
        <v>37</v>
      </c>
      <c r="X8" s="91" t="s">
        <v>32</v>
      </c>
      <c r="Y8" s="91" t="s">
        <v>33</v>
      </c>
      <c r="Z8" s="91" t="s">
        <v>34</v>
      </c>
      <c r="AA8" s="92" t="s">
        <v>35</v>
      </c>
      <c r="AB8" s="93" t="s">
        <v>31</v>
      </c>
      <c r="AC8" s="94" t="s">
        <v>6</v>
      </c>
      <c r="AD8" s="94" t="s">
        <v>21</v>
      </c>
      <c r="AE8" s="94" t="s">
        <v>22</v>
      </c>
      <c r="AF8" s="95" t="s">
        <v>23</v>
      </c>
      <c r="AG8" s="96" t="s">
        <v>4</v>
      </c>
      <c r="AH8" s="97" t="s">
        <v>5</v>
      </c>
      <c r="AI8" s="8"/>
      <c r="AJ8" s="8"/>
      <c r="AK8" s="8"/>
      <c r="AL8" s="8"/>
    </row>
    <row r="9" spans="1:38" ht="24.95" customHeight="1">
      <c r="A9" s="24">
        <v>1</v>
      </c>
      <c r="B9" s="19"/>
      <c r="C9" s="20">
        <v>32</v>
      </c>
      <c r="D9" s="20">
        <v>36</v>
      </c>
      <c r="E9" s="20">
        <v>16</v>
      </c>
      <c r="F9" s="20">
        <v>18</v>
      </c>
      <c r="G9" s="21">
        <v>30</v>
      </c>
      <c r="H9" s="73"/>
      <c r="I9" s="74" t="s">
        <v>25</v>
      </c>
      <c r="J9" s="75"/>
      <c r="K9" s="73"/>
      <c r="L9" s="74" t="s">
        <v>25</v>
      </c>
      <c r="M9" s="75"/>
      <c r="N9" s="73"/>
      <c r="O9" s="74" t="s">
        <v>25</v>
      </c>
      <c r="P9" s="75"/>
      <c r="Q9" s="73"/>
      <c r="R9" s="74" t="s">
        <v>25</v>
      </c>
      <c r="S9" s="75"/>
      <c r="T9" s="73"/>
      <c r="U9" s="74" t="s">
        <v>25</v>
      </c>
      <c r="V9" s="75"/>
      <c r="W9" s="98"/>
      <c r="X9" s="53"/>
      <c r="Y9" s="53"/>
      <c r="Z9" s="53"/>
      <c r="AA9" s="54"/>
      <c r="AB9" s="55"/>
      <c r="AC9" s="56"/>
      <c r="AD9" s="56"/>
      <c r="AE9" s="56"/>
      <c r="AF9" s="57"/>
      <c r="AG9" s="76"/>
      <c r="AH9" s="49"/>
    </row>
    <row r="10" spans="1:38" ht="24.95" customHeight="1">
      <c r="A10" s="25">
        <v>2</v>
      </c>
      <c r="B10" s="12"/>
      <c r="C10" s="13">
        <v>11</v>
      </c>
      <c r="D10" s="13">
        <v>25</v>
      </c>
      <c r="E10" s="13">
        <v>19</v>
      </c>
      <c r="F10" s="13">
        <v>31</v>
      </c>
      <c r="G10" s="14">
        <v>17</v>
      </c>
      <c r="H10" s="50"/>
      <c r="I10" s="77" t="s">
        <v>25</v>
      </c>
      <c r="J10" s="52"/>
      <c r="K10" s="78"/>
      <c r="L10" s="77" t="s">
        <v>25</v>
      </c>
      <c r="M10" s="79"/>
      <c r="N10" s="78"/>
      <c r="O10" s="77" t="s">
        <v>25</v>
      </c>
      <c r="P10" s="79"/>
      <c r="Q10" s="78"/>
      <c r="R10" s="77" t="s">
        <v>25</v>
      </c>
      <c r="S10" s="79"/>
      <c r="T10" s="78"/>
      <c r="U10" s="77" t="s">
        <v>25</v>
      </c>
      <c r="V10" s="79"/>
      <c r="W10" s="99"/>
      <c r="X10" s="53"/>
      <c r="Y10" s="53"/>
      <c r="Z10" s="53"/>
      <c r="AA10" s="54"/>
      <c r="AB10" s="55"/>
      <c r="AC10" s="56"/>
      <c r="AD10" s="56"/>
      <c r="AE10" s="56"/>
      <c r="AF10" s="57"/>
      <c r="AG10" s="58"/>
      <c r="AH10" s="49"/>
    </row>
    <row r="11" spans="1:38" ht="24.95" customHeight="1">
      <c r="A11" s="25">
        <v>3</v>
      </c>
      <c r="B11" s="12"/>
      <c r="C11" s="13">
        <v>24</v>
      </c>
      <c r="D11" s="13">
        <v>28</v>
      </c>
      <c r="E11" s="13">
        <v>10</v>
      </c>
      <c r="F11" s="13">
        <v>16</v>
      </c>
      <c r="G11" s="14">
        <v>34</v>
      </c>
      <c r="H11" s="50"/>
      <c r="I11" s="51" t="s">
        <v>25</v>
      </c>
      <c r="J11" s="52"/>
      <c r="K11" s="50"/>
      <c r="L11" s="51" t="s">
        <v>25</v>
      </c>
      <c r="M11" s="52"/>
      <c r="N11" s="50"/>
      <c r="O11" s="51" t="s">
        <v>25</v>
      </c>
      <c r="P11" s="52"/>
      <c r="Q11" s="50"/>
      <c r="R11" s="51" t="s">
        <v>25</v>
      </c>
      <c r="S11" s="52"/>
      <c r="T11" s="50"/>
      <c r="U11" s="51" t="s">
        <v>25</v>
      </c>
      <c r="V11" s="52"/>
      <c r="W11" s="99"/>
      <c r="X11" s="53"/>
      <c r="Y11" s="53"/>
      <c r="Z11" s="53"/>
      <c r="AA11" s="54"/>
      <c r="AB11" s="55"/>
      <c r="AC11" s="56"/>
      <c r="AD11" s="56"/>
      <c r="AE11" s="56"/>
      <c r="AF11" s="57"/>
      <c r="AG11" s="58"/>
      <c r="AH11" s="49"/>
    </row>
    <row r="12" spans="1:38" ht="24.95" customHeight="1">
      <c r="A12" s="25">
        <v>4</v>
      </c>
      <c r="B12" s="12"/>
      <c r="C12" s="13">
        <v>23</v>
      </c>
      <c r="D12" s="13">
        <v>15</v>
      </c>
      <c r="E12" s="13">
        <v>27</v>
      </c>
      <c r="F12" s="13">
        <v>13</v>
      </c>
      <c r="G12" s="14">
        <v>21</v>
      </c>
      <c r="H12" s="50"/>
      <c r="I12" s="51" t="s">
        <v>25</v>
      </c>
      <c r="J12" s="52"/>
      <c r="K12" s="50"/>
      <c r="L12" s="51" t="s">
        <v>25</v>
      </c>
      <c r="M12" s="52"/>
      <c r="N12" s="50"/>
      <c r="O12" s="51" t="s">
        <v>25</v>
      </c>
      <c r="P12" s="52"/>
      <c r="Q12" s="50"/>
      <c r="R12" s="51" t="s">
        <v>25</v>
      </c>
      <c r="S12" s="52"/>
      <c r="T12" s="50"/>
      <c r="U12" s="51" t="s">
        <v>25</v>
      </c>
      <c r="V12" s="52"/>
      <c r="W12" s="99"/>
      <c r="X12" s="53"/>
      <c r="Y12" s="53"/>
      <c r="Z12" s="53"/>
      <c r="AA12" s="54"/>
      <c r="AB12" s="55"/>
      <c r="AC12" s="56"/>
      <c r="AD12" s="56"/>
      <c r="AE12" s="56"/>
      <c r="AF12" s="57"/>
      <c r="AG12" s="58"/>
      <c r="AH12" s="49"/>
    </row>
    <row r="13" spans="1:38" ht="24.95" customHeight="1">
      <c r="A13" s="25">
        <v>5</v>
      </c>
      <c r="B13" s="12"/>
      <c r="C13" s="13">
        <v>8</v>
      </c>
      <c r="D13" s="13">
        <v>16</v>
      </c>
      <c r="E13" s="13">
        <v>34</v>
      </c>
      <c r="F13" s="13">
        <v>28</v>
      </c>
      <c r="G13" s="14">
        <v>18</v>
      </c>
      <c r="H13" s="50"/>
      <c r="I13" s="51" t="s">
        <v>25</v>
      </c>
      <c r="J13" s="52"/>
      <c r="K13" s="50"/>
      <c r="L13" s="51" t="s">
        <v>25</v>
      </c>
      <c r="M13" s="52"/>
      <c r="N13" s="50"/>
      <c r="O13" s="51" t="s">
        <v>25</v>
      </c>
      <c r="P13" s="52"/>
      <c r="Q13" s="50"/>
      <c r="R13" s="51" t="s">
        <v>25</v>
      </c>
      <c r="S13" s="52"/>
      <c r="T13" s="50"/>
      <c r="U13" s="51" t="s">
        <v>25</v>
      </c>
      <c r="V13" s="52"/>
      <c r="W13" s="99"/>
      <c r="X13" s="53"/>
      <c r="Y13" s="53"/>
      <c r="Z13" s="53"/>
      <c r="AA13" s="54"/>
      <c r="AB13" s="55"/>
      <c r="AC13" s="56"/>
      <c r="AD13" s="56"/>
      <c r="AE13" s="56"/>
      <c r="AF13" s="57"/>
      <c r="AG13" s="58"/>
      <c r="AH13" s="49"/>
    </row>
    <row r="14" spans="1:38" ht="24.95" customHeight="1">
      <c r="A14" s="25">
        <v>6</v>
      </c>
      <c r="B14" s="12"/>
      <c r="C14" s="13">
        <v>25</v>
      </c>
      <c r="D14" s="13">
        <v>11</v>
      </c>
      <c r="E14" s="13">
        <v>33</v>
      </c>
      <c r="F14" s="13">
        <v>27</v>
      </c>
      <c r="G14" s="14">
        <v>31</v>
      </c>
      <c r="H14" s="50"/>
      <c r="I14" s="51" t="s">
        <v>25</v>
      </c>
      <c r="J14" s="52"/>
      <c r="K14" s="50"/>
      <c r="L14" s="51" t="s">
        <v>25</v>
      </c>
      <c r="M14" s="52"/>
      <c r="N14" s="50"/>
      <c r="O14" s="51" t="s">
        <v>25</v>
      </c>
      <c r="P14" s="52"/>
      <c r="Q14" s="50"/>
      <c r="R14" s="51" t="s">
        <v>25</v>
      </c>
      <c r="S14" s="52"/>
      <c r="T14" s="50"/>
      <c r="U14" s="51" t="s">
        <v>25</v>
      </c>
      <c r="V14" s="52"/>
      <c r="W14" s="99"/>
      <c r="X14" s="53"/>
      <c r="Y14" s="53"/>
      <c r="Z14" s="53"/>
      <c r="AA14" s="54"/>
      <c r="AB14" s="55"/>
      <c r="AC14" s="56"/>
      <c r="AD14" s="56"/>
      <c r="AE14" s="56"/>
      <c r="AF14" s="57"/>
      <c r="AG14" s="58"/>
      <c r="AH14" s="49"/>
    </row>
    <row r="15" spans="1:38" ht="24.95" customHeight="1">
      <c r="A15" s="25">
        <v>7</v>
      </c>
      <c r="B15" s="12"/>
      <c r="C15" s="13">
        <v>14</v>
      </c>
      <c r="D15" s="13">
        <v>18</v>
      </c>
      <c r="E15" s="13">
        <v>8</v>
      </c>
      <c r="F15" s="13">
        <v>34</v>
      </c>
      <c r="G15" s="14">
        <v>12</v>
      </c>
      <c r="H15" s="50"/>
      <c r="I15" s="51" t="s">
        <v>25</v>
      </c>
      <c r="J15" s="52"/>
      <c r="K15" s="50"/>
      <c r="L15" s="51" t="s">
        <v>25</v>
      </c>
      <c r="M15" s="52"/>
      <c r="N15" s="50"/>
      <c r="O15" s="51" t="s">
        <v>25</v>
      </c>
      <c r="P15" s="52"/>
      <c r="Q15" s="50"/>
      <c r="R15" s="51" t="s">
        <v>25</v>
      </c>
      <c r="S15" s="52"/>
      <c r="T15" s="50"/>
      <c r="U15" s="51" t="s">
        <v>25</v>
      </c>
      <c r="V15" s="52"/>
      <c r="W15" s="99"/>
      <c r="X15" s="53"/>
      <c r="Y15" s="53"/>
      <c r="Z15" s="53"/>
      <c r="AA15" s="54"/>
      <c r="AB15" s="55"/>
      <c r="AC15" s="56"/>
      <c r="AD15" s="56"/>
      <c r="AE15" s="56"/>
      <c r="AF15" s="57"/>
      <c r="AG15" s="58"/>
      <c r="AH15" s="49"/>
    </row>
    <row r="16" spans="1:38" ht="24.95" customHeight="1">
      <c r="A16" s="25">
        <v>8</v>
      </c>
      <c r="B16" s="12"/>
      <c r="C16" s="13">
        <v>5</v>
      </c>
      <c r="D16" s="13">
        <v>19</v>
      </c>
      <c r="E16" s="13">
        <v>7</v>
      </c>
      <c r="F16" s="13">
        <v>21</v>
      </c>
      <c r="G16" s="14">
        <v>11</v>
      </c>
      <c r="H16" s="50"/>
      <c r="I16" s="51" t="s">
        <v>25</v>
      </c>
      <c r="J16" s="52"/>
      <c r="K16" s="50"/>
      <c r="L16" s="51" t="s">
        <v>25</v>
      </c>
      <c r="M16" s="52"/>
      <c r="N16" s="50"/>
      <c r="O16" s="51" t="s">
        <v>25</v>
      </c>
      <c r="P16" s="52"/>
      <c r="Q16" s="50"/>
      <c r="R16" s="51" t="s">
        <v>25</v>
      </c>
      <c r="S16" s="52"/>
      <c r="T16" s="50"/>
      <c r="U16" s="51" t="s">
        <v>25</v>
      </c>
      <c r="V16" s="52"/>
      <c r="W16" s="99"/>
      <c r="X16" s="53"/>
      <c r="Y16" s="53"/>
      <c r="Z16" s="53"/>
      <c r="AA16" s="54"/>
      <c r="AB16" s="55"/>
      <c r="AC16" s="56"/>
      <c r="AD16" s="56"/>
      <c r="AE16" s="56"/>
      <c r="AF16" s="57"/>
      <c r="AG16" s="58"/>
      <c r="AH16" s="49"/>
    </row>
    <row r="17" spans="1:34" ht="24.95" customHeight="1">
      <c r="A17" s="25">
        <v>9</v>
      </c>
      <c r="B17" s="12"/>
      <c r="C17" s="13">
        <v>36</v>
      </c>
      <c r="D17" s="13">
        <v>14</v>
      </c>
      <c r="E17" s="13">
        <v>18</v>
      </c>
      <c r="F17" s="13">
        <v>26</v>
      </c>
      <c r="G17" s="14">
        <v>28</v>
      </c>
      <c r="H17" s="50"/>
      <c r="I17" s="51" t="s">
        <v>25</v>
      </c>
      <c r="J17" s="52"/>
      <c r="K17" s="50"/>
      <c r="L17" s="51" t="s">
        <v>25</v>
      </c>
      <c r="M17" s="52"/>
      <c r="N17" s="50"/>
      <c r="O17" s="51" t="s">
        <v>25</v>
      </c>
      <c r="P17" s="52"/>
      <c r="Q17" s="50"/>
      <c r="R17" s="51" t="s">
        <v>25</v>
      </c>
      <c r="S17" s="52"/>
      <c r="T17" s="50"/>
      <c r="U17" s="51" t="s">
        <v>25</v>
      </c>
      <c r="V17" s="52"/>
      <c r="W17" s="99"/>
      <c r="X17" s="53"/>
      <c r="Y17" s="53"/>
      <c r="Z17" s="53"/>
      <c r="AA17" s="54"/>
      <c r="AB17" s="55"/>
      <c r="AC17" s="56"/>
      <c r="AD17" s="56"/>
      <c r="AE17" s="56"/>
      <c r="AF17" s="57"/>
      <c r="AG17" s="58"/>
      <c r="AH17" s="49"/>
    </row>
    <row r="18" spans="1:34" ht="24.95" customHeight="1">
      <c r="A18" s="25">
        <v>10</v>
      </c>
      <c r="B18" s="12"/>
      <c r="C18" s="13">
        <v>15</v>
      </c>
      <c r="D18" s="13">
        <v>29</v>
      </c>
      <c r="E18" s="13">
        <v>3</v>
      </c>
      <c r="F18" s="13">
        <v>17</v>
      </c>
      <c r="G18" s="14">
        <v>35</v>
      </c>
      <c r="H18" s="50"/>
      <c r="I18" s="51" t="s">
        <v>25</v>
      </c>
      <c r="J18" s="52"/>
      <c r="K18" s="50"/>
      <c r="L18" s="51" t="s">
        <v>25</v>
      </c>
      <c r="M18" s="52"/>
      <c r="N18" s="50"/>
      <c r="O18" s="51" t="s">
        <v>25</v>
      </c>
      <c r="P18" s="52"/>
      <c r="Q18" s="50"/>
      <c r="R18" s="51" t="s">
        <v>25</v>
      </c>
      <c r="S18" s="52"/>
      <c r="T18" s="50"/>
      <c r="U18" s="51" t="s">
        <v>25</v>
      </c>
      <c r="V18" s="52"/>
      <c r="W18" s="99"/>
      <c r="X18" s="53"/>
      <c r="Y18" s="53"/>
      <c r="Z18" s="53"/>
      <c r="AA18" s="54"/>
      <c r="AB18" s="55"/>
      <c r="AC18" s="56"/>
      <c r="AD18" s="56"/>
      <c r="AE18" s="56"/>
      <c r="AF18" s="57"/>
      <c r="AG18" s="58"/>
      <c r="AH18" s="49"/>
    </row>
    <row r="19" spans="1:34" ht="24.95" customHeight="1">
      <c r="A19" s="25">
        <v>11</v>
      </c>
      <c r="B19" s="12"/>
      <c r="C19" s="13">
        <v>2</v>
      </c>
      <c r="D19" s="13">
        <v>6</v>
      </c>
      <c r="E19" s="13">
        <v>28</v>
      </c>
      <c r="F19" s="13">
        <v>14</v>
      </c>
      <c r="G19" s="14">
        <v>8</v>
      </c>
      <c r="H19" s="50"/>
      <c r="I19" s="51" t="s">
        <v>25</v>
      </c>
      <c r="J19" s="52"/>
      <c r="K19" s="50"/>
      <c r="L19" s="51" t="s">
        <v>25</v>
      </c>
      <c r="M19" s="52"/>
      <c r="N19" s="50"/>
      <c r="O19" s="51" t="s">
        <v>25</v>
      </c>
      <c r="P19" s="52"/>
      <c r="Q19" s="50"/>
      <c r="R19" s="51" t="s">
        <v>25</v>
      </c>
      <c r="S19" s="52"/>
      <c r="T19" s="50"/>
      <c r="U19" s="51" t="s">
        <v>25</v>
      </c>
      <c r="V19" s="52"/>
      <c r="W19" s="99"/>
      <c r="X19" s="53"/>
      <c r="Y19" s="53"/>
      <c r="Z19" s="53"/>
      <c r="AA19" s="54"/>
      <c r="AB19" s="55"/>
      <c r="AC19" s="56"/>
      <c r="AD19" s="56"/>
      <c r="AE19" s="56"/>
      <c r="AF19" s="57"/>
      <c r="AG19" s="58"/>
      <c r="AH19" s="49"/>
    </row>
    <row r="20" spans="1:34" ht="24.95" customHeight="1">
      <c r="A20" s="25">
        <v>12</v>
      </c>
      <c r="B20" s="12"/>
      <c r="C20" s="13">
        <v>21</v>
      </c>
      <c r="D20" s="13">
        <v>35</v>
      </c>
      <c r="E20" s="13">
        <v>17</v>
      </c>
      <c r="F20" s="13">
        <v>15</v>
      </c>
      <c r="G20" s="14">
        <v>7</v>
      </c>
      <c r="H20" s="50"/>
      <c r="I20" s="51" t="s">
        <v>25</v>
      </c>
      <c r="J20" s="52"/>
      <c r="K20" s="50"/>
      <c r="L20" s="51" t="s">
        <v>25</v>
      </c>
      <c r="M20" s="52"/>
      <c r="N20" s="50"/>
      <c r="O20" s="51" t="s">
        <v>25</v>
      </c>
      <c r="P20" s="52"/>
      <c r="Q20" s="50"/>
      <c r="R20" s="51" t="s">
        <v>25</v>
      </c>
      <c r="S20" s="52"/>
      <c r="T20" s="50"/>
      <c r="U20" s="51" t="s">
        <v>25</v>
      </c>
      <c r="V20" s="52"/>
      <c r="W20" s="99"/>
      <c r="X20" s="53"/>
      <c r="Y20" s="53"/>
      <c r="Z20" s="53"/>
      <c r="AA20" s="54"/>
      <c r="AB20" s="55"/>
      <c r="AC20" s="56"/>
      <c r="AD20" s="56"/>
      <c r="AE20" s="56"/>
      <c r="AF20" s="57"/>
      <c r="AG20" s="58"/>
      <c r="AH20" s="49"/>
    </row>
    <row r="21" spans="1:34" ht="24.95" customHeight="1">
      <c r="A21" s="25">
        <v>13</v>
      </c>
      <c r="B21" s="12"/>
      <c r="C21" s="13">
        <v>16</v>
      </c>
      <c r="D21" s="13">
        <v>34</v>
      </c>
      <c r="E21" s="13">
        <v>22</v>
      </c>
      <c r="F21" s="13">
        <v>4</v>
      </c>
      <c r="G21" s="14">
        <v>14</v>
      </c>
      <c r="H21" s="50"/>
      <c r="I21" s="51" t="s">
        <v>25</v>
      </c>
      <c r="J21" s="52"/>
      <c r="K21" s="50"/>
      <c r="L21" s="51" t="s">
        <v>25</v>
      </c>
      <c r="M21" s="52"/>
      <c r="N21" s="50"/>
      <c r="O21" s="51" t="s">
        <v>25</v>
      </c>
      <c r="P21" s="52"/>
      <c r="Q21" s="50"/>
      <c r="R21" s="51" t="s">
        <v>25</v>
      </c>
      <c r="S21" s="52"/>
      <c r="T21" s="50"/>
      <c r="U21" s="51" t="s">
        <v>25</v>
      </c>
      <c r="V21" s="52"/>
      <c r="W21" s="99"/>
      <c r="X21" s="53"/>
      <c r="Y21" s="53"/>
      <c r="Z21" s="53"/>
      <c r="AA21" s="54"/>
      <c r="AB21" s="55"/>
      <c r="AC21" s="56"/>
      <c r="AD21" s="56"/>
      <c r="AE21" s="56"/>
      <c r="AF21" s="57"/>
      <c r="AG21" s="58"/>
      <c r="AH21" s="49"/>
    </row>
    <row r="22" spans="1:34" ht="24.95" customHeight="1">
      <c r="A22" s="25">
        <v>14</v>
      </c>
      <c r="B22" s="12"/>
      <c r="C22" s="13">
        <v>7</v>
      </c>
      <c r="D22" s="13">
        <v>9</v>
      </c>
      <c r="E22" s="13">
        <v>21</v>
      </c>
      <c r="F22" s="13">
        <v>11</v>
      </c>
      <c r="G22" s="14">
        <v>13</v>
      </c>
      <c r="H22" s="50"/>
      <c r="I22" s="51" t="s">
        <v>25</v>
      </c>
      <c r="J22" s="52"/>
      <c r="K22" s="50"/>
      <c r="L22" s="51" t="s">
        <v>25</v>
      </c>
      <c r="M22" s="52"/>
      <c r="N22" s="50"/>
      <c r="O22" s="51" t="s">
        <v>25</v>
      </c>
      <c r="P22" s="52"/>
      <c r="Q22" s="50"/>
      <c r="R22" s="51" t="s">
        <v>25</v>
      </c>
      <c r="S22" s="52"/>
      <c r="T22" s="50"/>
      <c r="U22" s="51" t="s">
        <v>25</v>
      </c>
      <c r="V22" s="52"/>
      <c r="W22" s="99"/>
      <c r="X22" s="53"/>
      <c r="Y22" s="53"/>
      <c r="Z22" s="53"/>
      <c r="AA22" s="54"/>
      <c r="AB22" s="55"/>
      <c r="AC22" s="56"/>
      <c r="AD22" s="56"/>
      <c r="AE22" s="56"/>
      <c r="AF22" s="57"/>
      <c r="AG22" s="58"/>
      <c r="AH22" s="59"/>
    </row>
    <row r="23" spans="1:34" ht="24.95" customHeight="1">
      <c r="A23" s="25">
        <v>15</v>
      </c>
      <c r="B23" s="12"/>
      <c r="C23" s="13">
        <v>10</v>
      </c>
      <c r="D23" s="13">
        <v>4</v>
      </c>
      <c r="E23" s="13">
        <v>30</v>
      </c>
      <c r="F23" s="13">
        <v>12</v>
      </c>
      <c r="G23" s="47" t="s">
        <v>28</v>
      </c>
      <c r="H23" s="50"/>
      <c r="I23" s="51" t="s">
        <v>25</v>
      </c>
      <c r="J23" s="52"/>
      <c r="K23" s="50"/>
      <c r="L23" s="51" t="s">
        <v>25</v>
      </c>
      <c r="M23" s="52"/>
      <c r="N23" s="50"/>
      <c r="O23" s="51" t="s">
        <v>25</v>
      </c>
      <c r="P23" s="52"/>
      <c r="Q23" s="50"/>
      <c r="R23" s="51" t="s">
        <v>25</v>
      </c>
      <c r="S23" s="52"/>
      <c r="T23" s="50">
        <v>13</v>
      </c>
      <c r="U23" s="51" t="s">
        <v>25</v>
      </c>
      <c r="V23" s="52">
        <v>6</v>
      </c>
      <c r="W23" s="99"/>
      <c r="X23" s="53"/>
      <c r="Y23" s="53"/>
      <c r="Z23" s="53"/>
      <c r="AA23" s="54">
        <v>1</v>
      </c>
      <c r="AB23" s="55"/>
      <c r="AC23" s="56"/>
      <c r="AD23" s="56"/>
      <c r="AE23" s="56"/>
      <c r="AF23" s="57">
        <v>7</v>
      </c>
      <c r="AG23" s="58"/>
      <c r="AH23" s="59"/>
    </row>
    <row r="24" spans="1:34" ht="24.95" customHeight="1">
      <c r="A24" s="25">
        <v>16</v>
      </c>
      <c r="B24" s="12"/>
      <c r="C24" s="13">
        <v>13</v>
      </c>
      <c r="D24" s="13">
        <v>5</v>
      </c>
      <c r="E24" s="13">
        <v>1</v>
      </c>
      <c r="F24" s="13">
        <v>3</v>
      </c>
      <c r="G24" s="14">
        <v>25</v>
      </c>
      <c r="H24" s="50"/>
      <c r="I24" s="51" t="s">
        <v>25</v>
      </c>
      <c r="J24" s="52"/>
      <c r="K24" s="50"/>
      <c r="L24" s="51" t="s">
        <v>25</v>
      </c>
      <c r="M24" s="52"/>
      <c r="N24" s="50"/>
      <c r="O24" s="51" t="s">
        <v>25</v>
      </c>
      <c r="P24" s="52"/>
      <c r="Q24" s="50"/>
      <c r="R24" s="51" t="s">
        <v>25</v>
      </c>
      <c r="S24" s="52"/>
      <c r="T24" s="50"/>
      <c r="U24" s="51" t="s">
        <v>25</v>
      </c>
      <c r="V24" s="52"/>
      <c r="W24" s="99"/>
      <c r="X24" s="53"/>
      <c r="Y24" s="53"/>
      <c r="Z24" s="53"/>
      <c r="AA24" s="54"/>
      <c r="AB24" s="55"/>
      <c r="AC24" s="56"/>
      <c r="AD24" s="56"/>
      <c r="AE24" s="56"/>
      <c r="AF24" s="57"/>
      <c r="AG24" s="58"/>
      <c r="AH24" s="59"/>
    </row>
    <row r="25" spans="1:34" ht="24.95" customHeight="1">
      <c r="A25" s="25">
        <v>17</v>
      </c>
      <c r="B25" s="12"/>
      <c r="C25" s="48" t="s">
        <v>28</v>
      </c>
      <c r="D25" s="13">
        <v>26</v>
      </c>
      <c r="E25" s="13">
        <v>12</v>
      </c>
      <c r="F25" s="13">
        <v>10</v>
      </c>
      <c r="G25" s="14">
        <v>2</v>
      </c>
      <c r="H25" s="50">
        <v>13</v>
      </c>
      <c r="I25" s="51" t="s">
        <v>25</v>
      </c>
      <c r="J25" s="52">
        <v>6</v>
      </c>
      <c r="K25" s="50"/>
      <c r="L25" s="51" t="s">
        <v>25</v>
      </c>
      <c r="M25" s="52"/>
      <c r="N25" s="50"/>
      <c r="O25" s="51" t="s">
        <v>25</v>
      </c>
      <c r="P25" s="52"/>
      <c r="Q25" s="50"/>
      <c r="R25" s="51" t="s">
        <v>25</v>
      </c>
      <c r="S25" s="52"/>
      <c r="T25" s="50"/>
      <c r="U25" s="51" t="s">
        <v>25</v>
      </c>
      <c r="V25" s="52"/>
      <c r="W25" s="99">
        <v>1</v>
      </c>
      <c r="X25" s="53"/>
      <c r="Y25" s="53"/>
      <c r="Z25" s="53"/>
      <c r="AA25" s="54"/>
      <c r="AB25" s="55">
        <v>7</v>
      </c>
      <c r="AC25" s="56"/>
      <c r="AD25" s="56"/>
      <c r="AE25" s="56"/>
      <c r="AF25" s="57"/>
      <c r="AG25" s="58"/>
      <c r="AH25" s="59"/>
    </row>
    <row r="26" spans="1:34" ht="24.95" customHeight="1">
      <c r="A26" s="25">
        <v>18</v>
      </c>
      <c r="B26" s="12"/>
      <c r="C26" s="13">
        <v>19</v>
      </c>
      <c r="D26" s="13">
        <v>7</v>
      </c>
      <c r="E26" s="13">
        <v>9</v>
      </c>
      <c r="F26" s="13">
        <v>1</v>
      </c>
      <c r="G26" s="14">
        <v>5</v>
      </c>
      <c r="H26" s="50"/>
      <c r="I26" s="51" t="s">
        <v>25</v>
      </c>
      <c r="J26" s="52"/>
      <c r="K26" s="50"/>
      <c r="L26" s="51" t="s">
        <v>25</v>
      </c>
      <c r="M26" s="52"/>
      <c r="N26" s="50"/>
      <c r="O26" s="51" t="s">
        <v>25</v>
      </c>
      <c r="P26" s="52"/>
      <c r="Q26" s="50"/>
      <c r="R26" s="51" t="s">
        <v>25</v>
      </c>
      <c r="S26" s="52"/>
      <c r="T26" s="50"/>
      <c r="U26" s="51" t="s">
        <v>25</v>
      </c>
      <c r="V26" s="52"/>
      <c r="W26" s="99"/>
      <c r="X26" s="53"/>
      <c r="Y26" s="53"/>
      <c r="Z26" s="53"/>
      <c r="AA26" s="54"/>
      <c r="AB26" s="55"/>
      <c r="AC26" s="56"/>
      <c r="AD26" s="56"/>
      <c r="AE26" s="56"/>
      <c r="AF26" s="57"/>
      <c r="AG26" s="58"/>
      <c r="AH26" s="59"/>
    </row>
    <row r="27" spans="1:34" ht="24.95" customHeight="1">
      <c r="A27" s="25">
        <v>19</v>
      </c>
      <c r="B27" s="12"/>
      <c r="C27" s="13">
        <v>18</v>
      </c>
      <c r="D27" s="13">
        <v>8</v>
      </c>
      <c r="E27" s="13">
        <v>2</v>
      </c>
      <c r="F27" s="13">
        <v>30</v>
      </c>
      <c r="G27" s="14">
        <v>36</v>
      </c>
      <c r="H27" s="50"/>
      <c r="I27" s="51" t="s">
        <v>25</v>
      </c>
      <c r="J27" s="52"/>
      <c r="K27" s="50"/>
      <c r="L27" s="51" t="s">
        <v>25</v>
      </c>
      <c r="M27" s="52"/>
      <c r="N27" s="50"/>
      <c r="O27" s="51" t="s">
        <v>25</v>
      </c>
      <c r="P27" s="52"/>
      <c r="Q27" s="50"/>
      <c r="R27" s="51" t="s">
        <v>25</v>
      </c>
      <c r="S27" s="52"/>
      <c r="T27" s="50"/>
      <c r="U27" s="51" t="s">
        <v>25</v>
      </c>
      <c r="V27" s="52"/>
      <c r="W27" s="99"/>
      <c r="X27" s="53"/>
      <c r="Y27" s="53"/>
      <c r="Z27" s="53"/>
      <c r="AA27" s="54"/>
      <c r="AB27" s="55"/>
      <c r="AC27" s="56"/>
      <c r="AD27" s="56"/>
      <c r="AE27" s="56"/>
      <c r="AF27" s="57"/>
      <c r="AG27" s="58"/>
      <c r="AH27" s="59"/>
    </row>
    <row r="28" spans="1:34" ht="24.95" customHeight="1">
      <c r="A28" s="25">
        <v>20</v>
      </c>
      <c r="B28" s="12"/>
      <c r="C28" s="13">
        <v>29</v>
      </c>
      <c r="D28" s="13">
        <v>37</v>
      </c>
      <c r="E28" s="13">
        <v>31</v>
      </c>
      <c r="F28" s="13">
        <v>35</v>
      </c>
      <c r="G28" s="14">
        <v>27</v>
      </c>
      <c r="H28" s="50"/>
      <c r="I28" s="51" t="s">
        <v>25</v>
      </c>
      <c r="J28" s="52"/>
      <c r="K28" s="50"/>
      <c r="L28" s="51" t="s">
        <v>25</v>
      </c>
      <c r="M28" s="52"/>
      <c r="N28" s="50"/>
      <c r="O28" s="51" t="s">
        <v>25</v>
      </c>
      <c r="P28" s="52"/>
      <c r="Q28" s="50"/>
      <c r="R28" s="51" t="s">
        <v>25</v>
      </c>
      <c r="S28" s="52"/>
      <c r="T28" s="50"/>
      <c r="U28" s="51" t="s">
        <v>25</v>
      </c>
      <c r="V28" s="52"/>
      <c r="W28" s="99"/>
      <c r="X28" s="53"/>
      <c r="Y28" s="53"/>
      <c r="Z28" s="53"/>
      <c r="AA28" s="54"/>
      <c r="AB28" s="55"/>
      <c r="AC28" s="56"/>
      <c r="AD28" s="56"/>
      <c r="AE28" s="56"/>
      <c r="AF28" s="57"/>
      <c r="AG28" s="58"/>
      <c r="AH28" s="59"/>
    </row>
    <row r="29" spans="1:34" ht="24.95" customHeight="1">
      <c r="A29" s="25">
        <v>21</v>
      </c>
      <c r="B29" s="12"/>
      <c r="C29" s="13">
        <v>12</v>
      </c>
      <c r="D29" s="13">
        <v>32</v>
      </c>
      <c r="E29" s="13">
        <v>14</v>
      </c>
      <c r="F29" s="13">
        <v>8</v>
      </c>
      <c r="G29" s="14">
        <v>4</v>
      </c>
      <c r="H29" s="50"/>
      <c r="I29" s="51" t="s">
        <v>25</v>
      </c>
      <c r="J29" s="52"/>
      <c r="K29" s="50"/>
      <c r="L29" s="51" t="s">
        <v>25</v>
      </c>
      <c r="M29" s="52"/>
      <c r="N29" s="50"/>
      <c r="O29" s="51" t="s">
        <v>25</v>
      </c>
      <c r="P29" s="52"/>
      <c r="Q29" s="50"/>
      <c r="R29" s="51" t="s">
        <v>25</v>
      </c>
      <c r="S29" s="52"/>
      <c r="T29" s="50"/>
      <c r="U29" s="51" t="s">
        <v>25</v>
      </c>
      <c r="V29" s="52"/>
      <c r="W29" s="99"/>
      <c r="X29" s="53"/>
      <c r="Y29" s="53"/>
      <c r="Z29" s="53"/>
      <c r="AA29" s="54"/>
      <c r="AB29" s="55"/>
      <c r="AC29" s="56"/>
      <c r="AD29" s="56"/>
      <c r="AE29" s="56"/>
      <c r="AF29" s="57"/>
      <c r="AG29" s="58"/>
      <c r="AH29" s="59"/>
    </row>
    <row r="30" spans="1:34" ht="24.95" customHeight="1">
      <c r="A30" s="25">
        <v>22</v>
      </c>
      <c r="B30" s="12"/>
      <c r="C30" s="13">
        <v>31</v>
      </c>
      <c r="D30" s="13">
        <v>23</v>
      </c>
      <c r="E30" s="13">
        <v>13</v>
      </c>
      <c r="F30" s="13">
        <v>37</v>
      </c>
      <c r="G30" s="14">
        <v>33</v>
      </c>
      <c r="H30" s="50"/>
      <c r="I30" s="51" t="s">
        <v>25</v>
      </c>
      <c r="J30" s="52"/>
      <c r="K30" s="50"/>
      <c r="L30" s="51" t="s">
        <v>25</v>
      </c>
      <c r="M30" s="52"/>
      <c r="N30" s="50"/>
      <c r="O30" s="51" t="s">
        <v>25</v>
      </c>
      <c r="P30" s="52"/>
      <c r="Q30" s="50"/>
      <c r="R30" s="51" t="s">
        <v>25</v>
      </c>
      <c r="S30" s="52"/>
      <c r="T30" s="50"/>
      <c r="U30" s="51" t="s">
        <v>25</v>
      </c>
      <c r="V30" s="52"/>
      <c r="W30" s="99"/>
      <c r="X30" s="53"/>
      <c r="Y30" s="53"/>
      <c r="Z30" s="53"/>
      <c r="AA30" s="54"/>
      <c r="AB30" s="55"/>
      <c r="AC30" s="56"/>
      <c r="AD30" s="56"/>
      <c r="AE30" s="56"/>
      <c r="AF30" s="57"/>
      <c r="AG30" s="58"/>
      <c r="AH30" s="59"/>
    </row>
    <row r="31" spans="1:34" ht="24.95" customHeight="1">
      <c r="A31" s="25">
        <v>23</v>
      </c>
      <c r="B31" s="12"/>
      <c r="C31" s="13">
        <v>4</v>
      </c>
      <c r="D31" s="13">
        <v>22</v>
      </c>
      <c r="E31" s="13">
        <v>24</v>
      </c>
      <c r="F31" s="13">
        <v>36</v>
      </c>
      <c r="G31" s="14">
        <v>26</v>
      </c>
      <c r="H31" s="50"/>
      <c r="I31" s="51" t="s">
        <v>25</v>
      </c>
      <c r="J31" s="52"/>
      <c r="K31" s="50"/>
      <c r="L31" s="51" t="s">
        <v>25</v>
      </c>
      <c r="M31" s="52"/>
      <c r="N31" s="50"/>
      <c r="O31" s="51" t="s">
        <v>25</v>
      </c>
      <c r="P31" s="52"/>
      <c r="Q31" s="50"/>
      <c r="R31" s="51" t="s">
        <v>25</v>
      </c>
      <c r="S31" s="52"/>
      <c r="T31" s="50"/>
      <c r="U31" s="51" t="s">
        <v>25</v>
      </c>
      <c r="V31" s="52"/>
      <c r="W31" s="99"/>
      <c r="X31" s="53"/>
      <c r="Y31" s="53"/>
      <c r="Z31" s="53"/>
      <c r="AA31" s="54"/>
      <c r="AB31" s="55"/>
      <c r="AC31" s="56"/>
      <c r="AD31" s="56"/>
      <c r="AE31" s="56"/>
      <c r="AF31" s="57"/>
      <c r="AG31" s="58"/>
      <c r="AH31" s="59"/>
    </row>
    <row r="32" spans="1:34" ht="24.95" customHeight="1">
      <c r="A32" s="25">
        <v>24</v>
      </c>
      <c r="B32" s="12"/>
      <c r="C32" s="13">
        <v>3</v>
      </c>
      <c r="D32" s="13">
        <v>33</v>
      </c>
      <c r="E32" s="13">
        <v>23</v>
      </c>
      <c r="F32" s="13">
        <v>29</v>
      </c>
      <c r="G32" s="14">
        <v>37</v>
      </c>
      <c r="H32" s="50"/>
      <c r="I32" s="51" t="s">
        <v>25</v>
      </c>
      <c r="J32" s="52"/>
      <c r="K32" s="50"/>
      <c r="L32" s="51" t="s">
        <v>25</v>
      </c>
      <c r="M32" s="52"/>
      <c r="N32" s="50"/>
      <c r="O32" s="51" t="s">
        <v>25</v>
      </c>
      <c r="P32" s="52"/>
      <c r="Q32" s="50"/>
      <c r="R32" s="51" t="s">
        <v>25</v>
      </c>
      <c r="S32" s="52"/>
      <c r="T32" s="50"/>
      <c r="U32" s="51" t="s">
        <v>25</v>
      </c>
      <c r="V32" s="52"/>
      <c r="W32" s="99"/>
      <c r="X32" s="53"/>
      <c r="Y32" s="53"/>
      <c r="Z32" s="53"/>
      <c r="AA32" s="54"/>
      <c r="AB32" s="55"/>
      <c r="AC32" s="56"/>
      <c r="AD32" s="56"/>
      <c r="AE32" s="56"/>
      <c r="AF32" s="57"/>
      <c r="AG32" s="58"/>
      <c r="AH32" s="59"/>
    </row>
    <row r="33" spans="1:34" ht="24.95" customHeight="1">
      <c r="A33" s="25">
        <v>25</v>
      </c>
      <c r="B33" s="12"/>
      <c r="C33" s="13">
        <v>6</v>
      </c>
      <c r="D33" s="13">
        <v>2</v>
      </c>
      <c r="E33" s="13">
        <v>26</v>
      </c>
      <c r="F33" s="48" t="s">
        <v>28</v>
      </c>
      <c r="G33" s="14">
        <v>16</v>
      </c>
      <c r="H33" s="50"/>
      <c r="I33" s="51" t="s">
        <v>25</v>
      </c>
      <c r="J33" s="52"/>
      <c r="K33" s="50"/>
      <c r="L33" s="51" t="s">
        <v>25</v>
      </c>
      <c r="M33" s="52"/>
      <c r="N33" s="50"/>
      <c r="O33" s="51" t="s">
        <v>25</v>
      </c>
      <c r="P33" s="52"/>
      <c r="Q33" s="50">
        <v>13</v>
      </c>
      <c r="R33" s="51" t="s">
        <v>25</v>
      </c>
      <c r="S33" s="52">
        <v>6</v>
      </c>
      <c r="T33" s="50"/>
      <c r="U33" s="51" t="s">
        <v>25</v>
      </c>
      <c r="V33" s="52"/>
      <c r="W33" s="99"/>
      <c r="X33" s="53"/>
      <c r="Y33" s="53"/>
      <c r="Z33" s="53">
        <v>1</v>
      </c>
      <c r="AA33" s="54"/>
      <c r="AB33" s="55"/>
      <c r="AC33" s="56"/>
      <c r="AD33" s="56"/>
      <c r="AE33" s="56">
        <v>7</v>
      </c>
      <c r="AF33" s="57"/>
      <c r="AG33" s="58"/>
      <c r="AH33" s="59"/>
    </row>
    <row r="34" spans="1:34" ht="24.95" customHeight="1">
      <c r="A34" s="25">
        <v>26</v>
      </c>
      <c r="B34" s="12"/>
      <c r="C34" s="13">
        <v>27</v>
      </c>
      <c r="D34" s="13">
        <v>17</v>
      </c>
      <c r="E34" s="13">
        <v>25</v>
      </c>
      <c r="F34" s="13">
        <v>9</v>
      </c>
      <c r="G34" s="14">
        <v>23</v>
      </c>
      <c r="H34" s="50"/>
      <c r="I34" s="51" t="s">
        <v>25</v>
      </c>
      <c r="J34" s="52"/>
      <c r="K34" s="50"/>
      <c r="L34" s="51" t="s">
        <v>25</v>
      </c>
      <c r="M34" s="52"/>
      <c r="N34" s="50"/>
      <c r="O34" s="51" t="s">
        <v>25</v>
      </c>
      <c r="P34" s="52"/>
      <c r="Q34" s="50"/>
      <c r="R34" s="51" t="s">
        <v>25</v>
      </c>
      <c r="S34" s="52"/>
      <c r="T34" s="50"/>
      <c r="U34" s="51" t="s">
        <v>25</v>
      </c>
      <c r="V34" s="52"/>
      <c r="W34" s="99"/>
      <c r="X34" s="53"/>
      <c r="Y34" s="53"/>
      <c r="Z34" s="53"/>
      <c r="AA34" s="54"/>
      <c r="AB34" s="55"/>
      <c r="AC34" s="56"/>
      <c r="AD34" s="56"/>
      <c r="AE34" s="56"/>
      <c r="AF34" s="57"/>
      <c r="AG34" s="58"/>
      <c r="AH34" s="59"/>
    </row>
    <row r="35" spans="1:34" ht="24.95" customHeight="1">
      <c r="A35" s="25">
        <v>27</v>
      </c>
      <c r="B35" s="12"/>
      <c r="C35" s="13">
        <v>26</v>
      </c>
      <c r="D35" s="13">
        <v>30</v>
      </c>
      <c r="E35" s="13">
        <v>4</v>
      </c>
      <c r="F35" s="13">
        <v>6</v>
      </c>
      <c r="G35" s="14">
        <v>20</v>
      </c>
      <c r="H35" s="50"/>
      <c r="I35" s="51" t="s">
        <v>25</v>
      </c>
      <c r="J35" s="52"/>
      <c r="K35" s="50"/>
      <c r="L35" s="51" t="s">
        <v>25</v>
      </c>
      <c r="M35" s="52"/>
      <c r="N35" s="50"/>
      <c r="O35" s="51" t="s">
        <v>25</v>
      </c>
      <c r="P35" s="52"/>
      <c r="Q35" s="50"/>
      <c r="R35" s="51" t="s">
        <v>25</v>
      </c>
      <c r="S35" s="52"/>
      <c r="T35" s="50"/>
      <c r="U35" s="51" t="s">
        <v>25</v>
      </c>
      <c r="V35" s="52"/>
      <c r="W35" s="99"/>
      <c r="X35" s="53"/>
      <c r="Y35" s="53"/>
      <c r="Z35" s="53"/>
      <c r="AA35" s="54"/>
      <c r="AB35" s="55"/>
      <c r="AC35" s="56"/>
      <c r="AD35" s="56"/>
      <c r="AE35" s="56"/>
      <c r="AF35" s="57"/>
      <c r="AG35" s="58"/>
      <c r="AH35" s="59"/>
    </row>
    <row r="36" spans="1:34" ht="24.95" customHeight="1">
      <c r="A36" s="25">
        <v>28</v>
      </c>
      <c r="B36" s="12"/>
      <c r="C36" s="13">
        <v>37</v>
      </c>
      <c r="D36" s="13">
        <v>3</v>
      </c>
      <c r="E36" s="13">
        <v>11</v>
      </c>
      <c r="F36" s="13">
        <v>5</v>
      </c>
      <c r="G36" s="14">
        <v>9</v>
      </c>
      <c r="H36" s="50"/>
      <c r="I36" s="51" t="s">
        <v>25</v>
      </c>
      <c r="J36" s="52"/>
      <c r="K36" s="50"/>
      <c r="L36" s="51" t="s">
        <v>25</v>
      </c>
      <c r="M36" s="52"/>
      <c r="N36" s="50"/>
      <c r="O36" s="51" t="s">
        <v>25</v>
      </c>
      <c r="P36" s="52"/>
      <c r="Q36" s="50"/>
      <c r="R36" s="51" t="s">
        <v>25</v>
      </c>
      <c r="S36" s="52"/>
      <c r="T36" s="50"/>
      <c r="U36" s="51" t="s">
        <v>25</v>
      </c>
      <c r="V36" s="52"/>
      <c r="W36" s="99"/>
      <c r="X36" s="53"/>
      <c r="Y36" s="53"/>
      <c r="Z36" s="53"/>
      <c r="AA36" s="54"/>
      <c r="AB36" s="55"/>
      <c r="AC36" s="56"/>
      <c r="AD36" s="56"/>
      <c r="AE36" s="56"/>
      <c r="AF36" s="57"/>
      <c r="AG36" s="58"/>
      <c r="AH36" s="59"/>
    </row>
    <row r="37" spans="1:34" ht="24.95" customHeight="1">
      <c r="A37" s="25">
        <v>29</v>
      </c>
      <c r="B37" s="12"/>
      <c r="C37" s="13">
        <v>20</v>
      </c>
      <c r="D37" s="13">
        <v>10</v>
      </c>
      <c r="E37" s="48" t="s">
        <v>28</v>
      </c>
      <c r="F37" s="13">
        <v>24</v>
      </c>
      <c r="G37" s="14">
        <v>32</v>
      </c>
      <c r="H37" s="50"/>
      <c r="I37" s="51" t="s">
        <v>25</v>
      </c>
      <c r="J37" s="52"/>
      <c r="K37" s="50"/>
      <c r="L37" s="51" t="s">
        <v>25</v>
      </c>
      <c r="M37" s="52"/>
      <c r="N37" s="50">
        <v>13</v>
      </c>
      <c r="O37" s="51" t="s">
        <v>25</v>
      </c>
      <c r="P37" s="52">
        <v>6</v>
      </c>
      <c r="Q37" s="50"/>
      <c r="R37" s="51" t="s">
        <v>25</v>
      </c>
      <c r="S37" s="52"/>
      <c r="T37" s="50"/>
      <c r="U37" s="51" t="s">
        <v>25</v>
      </c>
      <c r="V37" s="52"/>
      <c r="W37" s="99"/>
      <c r="X37" s="53"/>
      <c r="Y37" s="53">
        <v>1</v>
      </c>
      <c r="Z37" s="53"/>
      <c r="AA37" s="54"/>
      <c r="AB37" s="55"/>
      <c r="AC37" s="56"/>
      <c r="AD37" s="56">
        <v>7</v>
      </c>
      <c r="AE37" s="56"/>
      <c r="AF37" s="57"/>
      <c r="AG37" s="58"/>
      <c r="AH37" s="59"/>
    </row>
    <row r="38" spans="1:34" ht="24.95" customHeight="1">
      <c r="A38" s="25">
        <v>30</v>
      </c>
      <c r="B38" s="12"/>
      <c r="C38" s="13">
        <v>35</v>
      </c>
      <c r="D38" s="13">
        <v>27</v>
      </c>
      <c r="E38" s="13">
        <v>15</v>
      </c>
      <c r="F38" s="13">
        <v>19</v>
      </c>
      <c r="G38" s="14">
        <v>1</v>
      </c>
      <c r="H38" s="50"/>
      <c r="I38" s="51" t="s">
        <v>25</v>
      </c>
      <c r="J38" s="52"/>
      <c r="K38" s="50"/>
      <c r="L38" s="51" t="s">
        <v>25</v>
      </c>
      <c r="M38" s="52"/>
      <c r="N38" s="50"/>
      <c r="O38" s="51" t="s">
        <v>25</v>
      </c>
      <c r="P38" s="52"/>
      <c r="Q38" s="50"/>
      <c r="R38" s="51" t="s">
        <v>25</v>
      </c>
      <c r="S38" s="52"/>
      <c r="T38" s="50"/>
      <c r="U38" s="51" t="s">
        <v>25</v>
      </c>
      <c r="V38" s="52"/>
      <c r="W38" s="99"/>
      <c r="X38" s="53"/>
      <c r="Y38" s="53"/>
      <c r="Z38" s="53"/>
      <c r="AA38" s="54"/>
      <c r="AB38" s="55"/>
      <c r="AC38" s="56"/>
      <c r="AD38" s="56"/>
      <c r="AE38" s="56"/>
      <c r="AF38" s="57"/>
      <c r="AG38" s="58"/>
      <c r="AH38" s="59"/>
    </row>
    <row r="39" spans="1:34" ht="24.95" customHeight="1">
      <c r="A39" s="25">
        <v>31</v>
      </c>
      <c r="B39" s="12"/>
      <c r="C39" s="13">
        <v>22</v>
      </c>
      <c r="D39" s="48" t="s">
        <v>28</v>
      </c>
      <c r="E39" s="13">
        <v>20</v>
      </c>
      <c r="F39" s="13">
        <v>2</v>
      </c>
      <c r="G39" s="14">
        <v>6</v>
      </c>
      <c r="H39" s="50"/>
      <c r="I39" s="51" t="s">
        <v>25</v>
      </c>
      <c r="J39" s="52"/>
      <c r="K39" s="50">
        <v>13</v>
      </c>
      <c r="L39" s="51" t="s">
        <v>25</v>
      </c>
      <c r="M39" s="52">
        <v>6</v>
      </c>
      <c r="N39" s="50"/>
      <c r="O39" s="51" t="s">
        <v>25</v>
      </c>
      <c r="P39" s="52"/>
      <c r="Q39" s="50"/>
      <c r="R39" s="51" t="s">
        <v>25</v>
      </c>
      <c r="S39" s="52"/>
      <c r="T39" s="50"/>
      <c r="U39" s="51" t="s">
        <v>25</v>
      </c>
      <c r="V39" s="52"/>
      <c r="W39" s="99"/>
      <c r="X39" s="53">
        <v>1</v>
      </c>
      <c r="Y39" s="53"/>
      <c r="Z39" s="53"/>
      <c r="AA39" s="54"/>
      <c r="AB39" s="55"/>
      <c r="AC39" s="56">
        <v>7</v>
      </c>
      <c r="AD39" s="56"/>
      <c r="AE39" s="56"/>
      <c r="AF39" s="57"/>
      <c r="AG39" s="58"/>
      <c r="AH39" s="59"/>
    </row>
    <row r="40" spans="1:34" ht="24.95" customHeight="1">
      <c r="A40" s="25">
        <v>32</v>
      </c>
      <c r="B40" s="12"/>
      <c r="C40" s="13">
        <v>1</v>
      </c>
      <c r="D40" s="13">
        <v>21</v>
      </c>
      <c r="E40" s="13">
        <v>37</v>
      </c>
      <c r="F40" s="13">
        <v>33</v>
      </c>
      <c r="G40" s="14">
        <v>29</v>
      </c>
      <c r="H40" s="50"/>
      <c r="I40" s="51" t="s">
        <v>25</v>
      </c>
      <c r="J40" s="52"/>
      <c r="K40" s="50"/>
      <c r="L40" s="51" t="s">
        <v>25</v>
      </c>
      <c r="M40" s="52"/>
      <c r="N40" s="50"/>
      <c r="O40" s="51" t="s">
        <v>25</v>
      </c>
      <c r="P40" s="52"/>
      <c r="Q40" s="50"/>
      <c r="R40" s="51" t="s">
        <v>25</v>
      </c>
      <c r="S40" s="52"/>
      <c r="T40" s="50"/>
      <c r="U40" s="51" t="s">
        <v>25</v>
      </c>
      <c r="V40" s="52"/>
      <c r="W40" s="99"/>
      <c r="X40" s="53"/>
      <c r="Y40" s="53"/>
      <c r="Z40" s="53"/>
      <c r="AA40" s="54"/>
      <c r="AB40" s="55"/>
      <c r="AC40" s="56"/>
      <c r="AD40" s="56"/>
      <c r="AE40" s="56"/>
      <c r="AF40" s="57"/>
      <c r="AG40" s="58"/>
      <c r="AH40" s="59"/>
    </row>
    <row r="41" spans="1:34" ht="24.95" customHeight="1">
      <c r="A41" s="25">
        <v>33</v>
      </c>
      <c r="B41" s="12"/>
      <c r="C41" s="13">
        <v>34</v>
      </c>
      <c r="D41" s="13">
        <v>24</v>
      </c>
      <c r="E41" s="13">
        <v>6</v>
      </c>
      <c r="F41" s="13">
        <v>32</v>
      </c>
      <c r="G41" s="14">
        <v>22</v>
      </c>
      <c r="H41" s="50"/>
      <c r="I41" s="51" t="s">
        <v>25</v>
      </c>
      <c r="J41" s="52"/>
      <c r="K41" s="50"/>
      <c r="L41" s="51" t="s">
        <v>25</v>
      </c>
      <c r="M41" s="52"/>
      <c r="N41" s="50"/>
      <c r="O41" s="51" t="s">
        <v>25</v>
      </c>
      <c r="P41" s="52"/>
      <c r="Q41" s="50"/>
      <c r="R41" s="51" t="s">
        <v>25</v>
      </c>
      <c r="S41" s="52"/>
      <c r="T41" s="50"/>
      <c r="U41" s="51" t="s">
        <v>25</v>
      </c>
      <c r="V41" s="52"/>
      <c r="W41" s="99"/>
      <c r="X41" s="53"/>
      <c r="Y41" s="53"/>
      <c r="Z41" s="53"/>
      <c r="AA41" s="54"/>
      <c r="AB41" s="55"/>
      <c r="AC41" s="56"/>
      <c r="AD41" s="56"/>
      <c r="AE41" s="56"/>
      <c r="AF41" s="57"/>
      <c r="AG41" s="58"/>
      <c r="AH41" s="59"/>
    </row>
    <row r="42" spans="1:34" ht="24.95" customHeight="1">
      <c r="A42" s="25">
        <v>34</v>
      </c>
      <c r="B42" s="12"/>
      <c r="C42" s="13">
        <v>33</v>
      </c>
      <c r="D42" s="13">
        <v>13</v>
      </c>
      <c r="E42" s="13">
        <v>5</v>
      </c>
      <c r="F42" s="13">
        <v>7</v>
      </c>
      <c r="G42" s="14">
        <v>3</v>
      </c>
      <c r="H42" s="50"/>
      <c r="I42" s="51" t="s">
        <v>25</v>
      </c>
      <c r="J42" s="52"/>
      <c r="K42" s="50"/>
      <c r="L42" s="51" t="s">
        <v>25</v>
      </c>
      <c r="M42" s="52"/>
      <c r="N42" s="50"/>
      <c r="O42" s="51" t="s">
        <v>25</v>
      </c>
      <c r="P42" s="52"/>
      <c r="Q42" s="50"/>
      <c r="R42" s="51" t="s">
        <v>25</v>
      </c>
      <c r="S42" s="52"/>
      <c r="T42" s="50"/>
      <c r="U42" s="51" t="s">
        <v>25</v>
      </c>
      <c r="V42" s="52"/>
      <c r="W42" s="99"/>
      <c r="X42" s="53"/>
      <c r="Y42" s="53"/>
      <c r="Z42" s="53"/>
      <c r="AA42" s="54"/>
      <c r="AB42" s="55"/>
      <c r="AC42" s="56"/>
      <c r="AD42" s="56"/>
      <c r="AE42" s="56"/>
      <c r="AF42" s="57"/>
      <c r="AG42" s="58"/>
      <c r="AH42" s="59"/>
    </row>
    <row r="43" spans="1:34" ht="24.95" customHeight="1">
      <c r="A43" s="25">
        <v>35</v>
      </c>
      <c r="B43" s="12"/>
      <c r="C43" s="13">
        <v>30</v>
      </c>
      <c r="D43" s="13">
        <v>12</v>
      </c>
      <c r="E43" s="13">
        <v>36</v>
      </c>
      <c r="F43" s="13">
        <v>20</v>
      </c>
      <c r="G43" s="14">
        <v>10</v>
      </c>
      <c r="H43" s="50"/>
      <c r="I43" s="51" t="s">
        <v>25</v>
      </c>
      <c r="J43" s="52"/>
      <c r="K43" s="50"/>
      <c r="L43" s="51" t="s">
        <v>25</v>
      </c>
      <c r="M43" s="52"/>
      <c r="N43" s="50"/>
      <c r="O43" s="51" t="s">
        <v>25</v>
      </c>
      <c r="P43" s="52"/>
      <c r="Q43" s="50"/>
      <c r="R43" s="51" t="s">
        <v>25</v>
      </c>
      <c r="S43" s="52"/>
      <c r="T43" s="50"/>
      <c r="U43" s="51" t="s">
        <v>25</v>
      </c>
      <c r="V43" s="52"/>
      <c r="W43" s="99"/>
      <c r="X43" s="53"/>
      <c r="Y43" s="53"/>
      <c r="Z43" s="53"/>
      <c r="AA43" s="54"/>
      <c r="AB43" s="55"/>
      <c r="AC43" s="56"/>
      <c r="AD43" s="56"/>
      <c r="AE43" s="56"/>
      <c r="AF43" s="57"/>
      <c r="AG43" s="58"/>
      <c r="AH43" s="59"/>
    </row>
    <row r="44" spans="1:34" ht="24.95" customHeight="1">
      <c r="A44" s="43">
        <v>36</v>
      </c>
      <c r="B44" s="44"/>
      <c r="C44" s="45">
        <v>9</v>
      </c>
      <c r="D44" s="45">
        <v>1</v>
      </c>
      <c r="E44" s="45">
        <v>35</v>
      </c>
      <c r="F44" s="45">
        <v>23</v>
      </c>
      <c r="G44" s="46">
        <v>19</v>
      </c>
      <c r="H44" s="60"/>
      <c r="I44" s="61"/>
      <c r="J44" s="62"/>
      <c r="K44" s="60"/>
      <c r="L44" s="61"/>
      <c r="M44" s="62"/>
      <c r="N44" s="60"/>
      <c r="O44" s="61"/>
      <c r="P44" s="62"/>
      <c r="Q44" s="60"/>
      <c r="R44" s="61"/>
      <c r="S44" s="62"/>
      <c r="T44" s="60"/>
      <c r="U44" s="61"/>
      <c r="V44" s="62"/>
      <c r="W44" s="99"/>
      <c r="X44" s="53"/>
      <c r="Y44" s="53"/>
      <c r="Z44" s="53"/>
      <c r="AA44" s="54"/>
      <c r="AB44" s="55"/>
      <c r="AC44" s="56"/>
      <c r="AD44" s="56"/>
      <c r="AE44" s="56"/>
      <c r="AF44" s="57"/>
      <c r="AG44" s="58"/>
      <c r="AH44" s="59"/>
    </row>
    <row r="45" spans="1:34" ht="24.95" customHeight="1" thickBot="1">
      <c r="A45" s="15">
        <v>37</v>
      </c>
      <c r="B45" s="16"/>
      <c r="C45" s="17">
        <v>28</v>
      </c>
      <c r="D45" s="17">
        <v>20</v>
      </c>
      <c r="E45" s="17">
        <v>32</v>
      </c>
      <c r="F45" s="17">
        <v>22</v>
      </c>
      <c r="G45" s="18">
        <v>24</v>
      </c>
      <c r="H45" s="63"/>
      <c r="I45" s="64" t="s">
        <v>25</v>
      </c>
      <c r="J45" s="65"/>
      <c r="K45" s="63"/>
      <c r="L45" s="64" t="s">
        <v>25</v>
      </c>
      <c r="M45" s="65"/>
      <c r="N45" s="63"/>
      <c r="O45" s="64" t="s">
        <v>25</v>
      </c>
      <c r="P45" s="65"/>
      <c r="Q45" s="63"/>
      <c r="R45" s="64" t="s">
        <v>25</v>
      </c>
      <c r="S45" s="65"/>
      <c r="T45" s="63"/>
      <c r="U45" s="64" t="s">
        <v>25</v>
      </c>
      <c r="V45" s="65"/>
      <c r="W45" s="100"/>
      <c r="X45" s="66"/>
      <c r="Y45" s="66"/>
      <c r="Z45" s="66"/>
      <c r="AA45" s="67"/>
      <c r="AB45" s="68"/>
      <c r="AC45" s="69"/>
      <c r="AD45" s="69"/>
      <c r="AE45" s="69"/>
      <c r="AF45" s="70"/>
      <c r="AG45" s="71"/>
      <c r="AH45" s="72"/>
    </row>
    <row r="46" spans="1:34" ht="13.5" thickTop="1">
      <c r="B46" s="1" t="s">
        <v>29</v>
      </c>
      <c r="C46" s="1">
        <v>17</v>
      </c>
      <c r="D46" s="1">
        <v>31</v>
      </c>
      <c r="E46" s="1">
        <v>29</v>
      </c>
      <c r="F46" s="1">
        <v>25</v>
      </c>
      <c r="G46" s="1">
        <v>15</v>
      </c>
    </row>
    <row r="47" spans="1:34">
      <c r="B47" s="1" t="s">
        <v>30</v>
      </c>
      <c r="C47" s="1">
        <f>SUM(C9:C46)</f>
        <v>703</v>
      </c>
      <c r="D47" s="1">
        <f>SUM(D9:D46)</f>
        <v>703</v>
      </c>
      <c r="E47" s="1">
        <f>SUM(E9:E46)</f>
        <v>703</v>
      </c>
      <c r="F47" s="1">
        <f>SUM(F9:F46)</f>
        <v>703</v>
      </c>
      <c r="G47" s="1">
        <f>SUM(G9:G46)</f>
        <v>703</v>
      </c>
    </row>
  </sheetData>
  <protectedRanges>
    <protectedRange password="E9FC" sqref="W1:AH7 W46:AH65536" name="berekeningen" securityDescriptor="O:WDG:WDD:(A;;CC;;;S-1-5-21-1497286466-2735331895-2234620177-1006)"/>
    <protectedRange password="E9FC" sqref="W9:AH45" name="berekeningen_1_1" securityDescriptor="O:WDG:WDD:(A;;CC;;;S-1-5-21-1497286466-2735331895-2234620177-1006)"/>
    <protectedRange password="E9FC" sqref="W8:AH8" name="berekeningen_1_3_1_1_1_1" securityDescriptor="O:WDG:WDD:(A;;CC;;;S-1-5-21-1497286466-2735331895-2234620177-1006)"/>
  </protectedRanges>
  <mergeCells count="5">
    <mergeCell ref="H8:J8"/>
    <mergeCell ref="K8:M8"/>
    <mergeCell ref="N8:P8"/>
    <mergeCell ref="Q8:S8"/>
    <mergeCell ref="T8:V8"/>
  </mergeCells>
  <phoneticPr fontId="0" type="noConversion"/>
  <conditionalFormatting sqref="A9">
    <cfRule type="cellIs" dxfId="66" priority="1" stopIfTrue="1" operator="notEqual">
      <formula>#REF!</formula>
    </cfRule>
  </conditionalFormatting>
  <conditionalFormatting sqref="A10">
    <cfRule type="cellIs" dxfId="65" priority="2" stopIfTrue="1" operator="notEqual">
      <formula>#REF!</formula>
    </cfRule>
  </conditionalFormatting>
  <conditionalFormatting sqref="A11">
    <cfRule type="cellIs" dxfId="64" priority="3" stopIfTrue="1" operator="notEqual">
      <formula>#REF!</formula>
    </cfRule>
  </conditionalFormatting>
  <conditionalFormatting sqref="A12">
    <cfRule type="cellIs" dxfId="63" priority="4" stopIfTrue="1" operator="notEqual">
      <formula>#REF!</formula>
    </cfRule>
  </conditionalFormatting>
  <conditionalFormatting sqref="A13">
    <cfRule type="cellIs" dxfId="62" priority="5" stopIfTrue="1" operator="notEqual">
      <formula>#REF!</formula>
    </cfRule>
  </conditionalFormatting>
  <conditionalFormatting sqref="A14">
    <cfRule type="cellIs" dxfId="61" priority="6" stopIfTrue="1" operator="notEqual">
      <formula>#REF!</formula>
    </cfRule>
  </conditionalFormatting>
  <conditionalFormatting sqref="A15">
    <cfRule type="cellIs" dxfId="60" priority="7" stopIfTrue="1" operator="notEqual">
      <formula>#REF!</formula>
    </cfRule>
  </conditionalFormatting>
  <conditionalFormatting sqref="A16">
    <cfRule type="cellIs" dxfId="59" priority="8" stopIfTrue="1" operator="notEqual">
      <formula>#REF!</formula>
    </cfRule>
  </conditionalFormatting>
  <conditionalFormatting sqref="A17">
    <cfRule type="cellIs" dxfId="58" priority="9" stopIfTrue="1" operator="notEqual">
      <formula>#REF!</formula>
    </cfRule>
  </conditionalFormatting>
  <conditionalFormatting sqref="A18">
    <cfRule type="cellIs" dxfId="57" priority="10" stopIfTrue="1" operator="notEqual">
      <formula>#REF!</formula>
    </cfRule>
  </conditionalFormatting>
  <conditionalFormatting sqref="A19">
    <cfRule type="cellIs" dxfId="56" priority="11" stopIfTrue="1" operator="notEqual">
      <formula>#REF!</formula>
    </cfRule>
  </conditionalFormatting>
  <conditionalFormatting sqref="A20">
    <cfRule type="cellIs" dxfId="55" priority="12" stopIfTrue="1" operator="notEqual">
      <formula>#REF!</formula>
    </cfRule>
  </conditionalFormatting>
  <conditionalFormatting sqref="A21">
    <cfRule type="cellIs" dxfId="54" priority="13" stopIfTrue="1" operator="notEqual">
      <formula>#REF!</formula>
    </cfRule>
  </conditionalFormatting>
  <conditionalFormatting sqref="A22">
    <cfRule type="cellIs" dxfId="53" priority="14" stopIfTrue="1" operator="notEqual">
      <formula>#REF!</formula>
    </cfRule>
  </conditionalFormatting>
  <conditionalFormatting sqref="A23">
    <cfRule type="cellIs" dxfId="52" priority="15" stopIfTrue="1" operator="notEqual">
      <formula>#REF!</formula>
    </cfRule>
  </conditionalFormatting>
  <conditionalFormatting sqref="A24">
    <cfRule type="cellIs" dxfId="51" priority="16" stopIfTrue="1" operator="notEqual">
      <formula>#REF!</formula>
    </cfRule>
  </conditionalFormatting>
  <conditionalFormatting sqref="A25">
    <cfRule type="cellIs" dxfId="50" priority="17" stopIfTrue="1" operator="notEqual">
      <formula>#REF!</formula>
    </cfRule>
  </conditionalFormatting>
  <conditionalFormatting sqref="A26">
    <cfRule type="cellIs" dxfId="49" priority="18" stopIfTrue="1" operator="notEqual">
      <formula>#REF!</formula>
    </cfRule>
  </conditionalFormatting>
  <conditionalFormatting sqref="A27">
    <cfRule type="cellIs" dxfId="48" priority="19" stopIfTrue="1" operator="notEqual">
      <formula>#REF!</formula>
    </cfRule>
  </conditionalFormatting>
  <conditionalFormatting sqref="A28">
    <cfRule type="cellIs" dxfId="47" priority="20" stopIfTrue="1" operator="notEqual">
      <formula>#REF!</formula>
    </cfRule>
  </conditionalFormatting>
  <conditionalFormatting sqref="A29">
    <cfRule type="cellIs" dxfId="46" priority="21" stopIfTrue="1" operator="notEqual">
      <formula>#REF!</formula>
    </cfRule>
  </conditionalFormatting>
  <conditionalFormatting sqref="A30">
    <cfRule type="cellIs" dxfId="45" priority="22" stopIfTrue="1" operator="notEqual">
      <formula>#REF!</formula>
    </cfRule>
  </conditionalFormatting>
  <conditionalFormatting sqref="A31">
    <cfRule type="cellIs" dxfId="44" priority="23" stopIfTrue="1" operator="notEqual">
      <formula>#REF!</formula>
    </cfRule>
  </conditionalFormatting>
  <conditionalFormatting sqref="A32">
    <cfRule type="cellIs" dxfId="43" priority="24" stopIfTrue="1" operator="notEqual">
      <formula>#REF!</formula>
    </cfRule>
  </conditionalFormatting>
  <conditionalFormatting sqref="A33">
    <cfRule type="cellIs" dxfId="42" priority="25" stopIfTrue="1" operator="notEqual">
      <formula>#REF!</formula>
    </cfRule>
  </conditionalFormatting>
  <conditionalFormatting sqref="A34">
    <cfRule type="cellIs" dxfId="41" priority="26" stopIfTrue="1" operator="notEqual">
      <formula>#REF!</formula>
    </cfRule>
  </conditionalFormatting>
  <conditionalFormatting sqref="A35">
    <cfRule type="cellIs" dxfId="40" priority="27" stopIfTrue="1" operator="notEqual">
      <formula>#REF!</formula>
    </cfRule>
  </conditionalFormatting>
  <conditionalFormatting sqref="A36">
    <cfRule type="cellIs" dxfId="39" priority="28" stopIfTrue="1" operator="notEqual">
      <formula>#REF!</formula>
    </cfRule>
  </conditionalFormatting>
  <conditionalFormatting sqref="A37">
    <cfRule type="cellIs" dxfId="38" priority="29" stopIfTrue="1" operator="notEqual">
      <formula>#REF!</formula>
    </cfRule>
  </conditionalFormatting>
  <conditionalFormatting sqref="A38">
    <cfRule type="cellIs" dxfId="37" priority="30" stopIfTrue="1" operator="notEqual">
      <formula>#REF!</formula>
    </cfRule>
  </conditionalFormatting>
  <conditionalFormatting sqref="A39">
    <cfRule type="cellIs" dxfId="36" priority="31" stopIfTrue="1" operator="notEqual">
      <formula>#REF!</formula>
    </cfRule>
  </conditionalFormatting>
  <conditionalFormatting sqref="A40">
    <cfRule type="cellIs" dxfId="35" priority="32" stopIfTrue="1" operator="notEqual">
      <formula>#REF!</formula>
    </cfRule>
  </conditionalFormatting>
  <conditionalFormatting sqref="A41">
    <cfRule type="cellIs" dxfId="34" priority="33" stopIfTrue="1" operator="notEqual">
      <formula>#REF!</formula>
    </cfRule>
  </conditionalFormatting>
  <conditionalFormatting sqref="A42">
    <cfRule type="cellIs" dxfId="33" priority="34" stopIfTrue="1" operator="notEqual">
      <formula>#REF!</formula>
    </cfRule>
  </conditionalFormatting>
  <conditionalFormatting sqref="A43:A44">
    <cfRule type="cellIs" dxfId="32" priority="35" stopIfTrue="1" operator="notEqual">
      <formula>#REF!</formula>
    </cfRule>
  </conditionalFormatting>
  <conditionalFormatting sqref="A45">
    <cfRule type="cellIs" dxfId="31" priority="36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fitToHeight="4" orientation="landscape" horizontalDpi="4294967293" verticalDpi="360" r:id="rId1"/>
  <headerFooter alignWithMargins="0"/>
  <rowBreaks count="1" manualBreakCount="1">
    <brk id="24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K39" sqref="K39"/>
    </sheetView>
  </sheetViews>
  <sheetFormatPr defaultRowHeight="12.75"/>
  <sheetData>
    <row r="1" spans="1:7" ht="16.5" thickTop="1">
      <c r="A1" s="130" t="s">
        <v>38</v>
      </c>
      <c r="B1" s="131"/>
      <c r="C1" s="131"/>
      <c r="D1" s="131"/>
      <c r="E1" s="131"/>
      <c r="F1" s="131"/>
      <c r="G1" s="132"/>
    </row>
    <row r="2" spans="1:7">
      <c r="A2" s="133" t="s">
        <v>48</v>
      </c>
      <c r="B2" s="134"/>
      <c r="C2" s="134"/>
      <c r="D2" s="135"/>
      <c r="E2" s="136"/>
      <c r="F2" s="136"/>
      <c r="G2" s="137"/>
    </row>
    <row r="3" spans="1:7">
      <c r="A3" s="138" t="s">
        <v>39</v>
      </c>
      <c r="B3" s="136"/>
      <c r="C3" s="136"/>
      <c r="D3" s="136"/>
      <c r="E3" s="136"/>
      <c r="F3" s="136"/>
      <c r="G3" s="137"/>
    </row>
    <row r="4" spans="1:7">
      <c r="A4" s="139"/>
      <c r="B4" s="140"/>
      <c r="C4" s="140" t="s">
        <v>40</v>
      </c>
      <c r="D4" s="140" t="s">
        <v>41</v>
      </c>
      <c r="E4" s="140" t="s">
        <v>42</v>
      </c>
      <c r="F4" s="140" t="s">
        <v>43</v>
      </c>
      <c r="G4" s="141" t="s">
        <v>44</v>
      </c>
    </row>
    <row r="5" spans="1:7" ht="13.5" thickBot="1">
      <c r="A5" s="142" t="s">
        <v>45</v>
      </c>
      <c r="B5" s="143" t="s">
        <v>46</v>
      </c>
      <c r="C5" s="143" t="s">
        <v>47</v>
      </c>
      <c r="D5" s="143" t="s">
        <v>47</v>
      </c>
      <c r="E5" s="143" t="s">
        <v>47</v>
      </c>
      <c r="F5" s="143" t="s">
        <v>47</v>
      </c>
      <c r="G5" s="144" t="s">
        <v>47</v>
      </c>
    </row>
    <row r="6" spans="1:7">
      <c r="A6" s="145"/>
      <c r="B6" s="21">
        <v>1</v>
      </c>
      <c r="C6" s="20">
        <v>32</v>
      </c>
      <c r="D6" s="20">
        <v>36</v>
      </c>
      <c r="E6" s="20">
        <v>16</v>
      </c>
      <c r="F6" s="20">
        <v>18</v>
      </c>
      <c r="G6" s="146">
        <v>30</v>
      </c>
    </row>
    <row r="7" spans="1:7">
      <c r="A7" s="147"/>
      <c r="B7" s="14">
        <v>2</v>
      </c>
      <c r="C7" s="13">
        <v>11</v>
      </c>
      <c r="D7" s="13">
        <v>25</v>
      </c>
      <c r="E7" s="13">
        <v>19</v>
      </c>
      <c r="F7" s="13">
        <v>31</v>
      </c>
      <c r="G7" s="148">
        <v>17</v>
      </c>
    </row>
    <row r="8" spans="1:7">
      <c r="A8" s="147"/>
      <c r="B8" s="14">
        <v>3</v>
      </c>
      <c r="C8" s="13">
        <v>24</v>
      </c>
      <c r="D8" s="13">
        <v>28</v>
      </c>
      <c r="E8" s="13">
        <v>10</v>
      </c>
      <c r="F8" s="13">
        <v>16</v>
      </c>
      <c r="G8" s="148">
        <v>34</v>
      </c>
    </row>
    <row r="9" spans="1:7">
      <c r="A9" s="147"/>
      <c r="B9" s="14">
        <v>4</v>
      </c>
      <c r="C9" s="13">
        <v>23</v>
      </c>
      <c r="D9" s="13">
        <v>15</v>
      </c>
      <c r="E9" s="13">
        <v>27</v>
      </c>
      <c r="F9" s="13">
        <v>13</v>
      </c>
      <c r="G9" s="148">
        <v>21</v>
      </c>
    </row>
    <row r="10" spans="1:7">
      <c r="A10" s="147"/>
      <c r="B10" s="14">
        <v>5</v>
      </c>
      <c r="C10" s="13">
        <v>8</v>
      </c>
      <c r="D10" s="13">
        <v>16</v>
      </c>
      <c r="E10" s="13">
        <v>34</v>
      </c>
      <c r="F10" s="13">
        <v>28</v>
      </c>
      <c r="G10" s="148">
        <v>18</v>
      </c>
    </row>
    <row r="11" spans="1:7">
      <c r="A11" s="147"/>
      <c r="B11" s="14">
        <v>6</v>
      </c>
      <c r="C11" s="13">
        <v>25</v>
      </c>
      <c r="D11" s="13">
        <v>11</v>
      </c>
      <c r="E11" s="13">
        <v>33</v>
      </c>
      <c r="F11" s="13">
        <v>27</v>
      </c>
      <c r="G11" s="148">
        <v>31</v>
      </c>
    </row>
    <row r="12" spans="1:7">
      <c r="A12" s="147"/>
      <c r="B12" s="14">
        <v>7</v>
      </c>
      <c r="C12" s="13">
        <v>14</v>
      </c>
      <c r="D12" s="13">
        <v>18</v>
      </c>
      <c r="E12" s="13">
        <v>8</v>
      </c>
      <c r="F12" s="13">
        <v>34</v>
      </c>
      <c r="G12" s="148">
        <v>12</v>
      </c>
    </row>
    <row r="13" spans="1:7">
      <c r="A13" s="147"/>
      <c r="B13" s="14">
        <v>8</v>
      </c>
      <c r="C13" s="13">
        <v>5</v>
      </c>
      <c r="D13" s="13">
        <v>19</v>
      </c>
      <c r="E13" s="13">
        <v>7</v>
      </c>
      <c r="F13" s="13">
        <v>21</v>
      </c>
      <c r="G13" s="148">
        <v>11</v>
      </c>
    </row>
    <row r="14" spans="1:7">
      <c r="A14" s="147"/>
      <c r="B14" s="14">
        <v>9</v>
      </c>
      <c r="C14" s="13">
        <v>36</v>
      </c>
      <c r="D14" s="13">
        <v>14</v>
      </c>
      <c r="E14" s="13">
        <v>18</v>
      </c>
      <c r="F14" s="13">
        <v>26</v>
      </c>
      <c r="G14" s="148">
        <v>28</v>
      </c>
    </row>
    <row r="15" spans="1:7">
      <c r="A15" s="147"/>
      <c r="B15" s="14">
        <v>10</v>
      </c>
      <c r="C15" s="13">
        <v>15</v>
      </c>
      <c r="D15" s="13">
        <v>29</v>
      </c>
      <c r="E15" s="13">
        <v>3</v>
      </c>
      <c r="F15" s="13">
        <v>17</v>
      </c>
      <c r="G15" s="148">
        <v>35</v>
      </c>
    </row>
    <row r="16" spans="1:7">
      <c r="A16" s="147"/>
      <c r="B16" s="14">
        <v>11</v>
      </c>
      <c r="C16" s="13">
        <v>2</v>
      </c>
      <c r="D16" s="13">
        <v>6</v>
      </c>
      <c r="E16" s="13">
        <v>28</v>
      </c>
      <c r="F16" s="13">
        <v>14</v>
      </c>
      <c r="G16" s="148">
        <v>8</v>
      </c>
    </row>
    <row r="17" spans="1:7">
      <c r="A17" s="147"/>
      <c r="B17" s="14">
        <v>12</v>
      </c>
      <c r="C17" s="13">
        <v>21</v>
      </c>
      <c r="D17" s="13">
        <v>35</v>
      </c>
      <c r="E17" s="13">
        <v>17</v>
      </c>
      <c r="F17" s="13">
        <v>15</v>
      </c>
      <c r="G17" s="148">
        <v>7</v>
      </c>
    </row>
    <row r="18" spans="1:7">
      <c r="A18" s="147"/>
      <c r="B18" s="14">
        <v>13</v>
      </c>
      <c r="C18" s="13">
        <v>16</v>
      </c>
      <c r="D18" s="13">
        <v>34</v>
      </c>
      <c r="E18" s="13">
        <v>22</v>
      </c>
      <c r="F18" s="13">
        <v>4</v>
      </c>
      <c r="G18" s="148">
        <v>14</v>
      </c>
    </row>
    <row r="19" spans="1:7">
      <c r="A19" s="147"/>
      <c r="B19" s="14">
        <v>14</v>
      </c>
      <c r="C19" s="13">
        <v>7</v>
      </c>
      <c r="D19" s="13">
        <v>9</v>
      </c>
      <c r="E19" s="13">
        <v>21</v>
      </c>
      <c r="F19" s="13">
        <v>11</v>
      </c>
      <c r="G19" s="148">
        <v>13</v>
      </c>
    </row>
    <row r="20" spans="1:7">
      <c r="A20" s="147"/>
      <c r="B20" s="14">
        <v>15</v>
      </c>
      <c r="C20" s="13">
        <v>10</v>
      </c>
      <c r="D20" s="13">
        <v>4</v>
      </c>
      <c r="E20" s="13">
        <v>30</v>
      </c>
      <c r="F20" s="13">
        <v>12</v>
      </c>
      <c r="G20" s="162" t="s">
        <v>28</v>
      </c>
    </row>
    <row r="21" spans="1:7">
      <c r="A21" s="147"/>
      <c r="B21" s="14">
        <v>16</v>
      </c>
      <c r="C21" s="13">
        <v>13</v>
      </c>
      <c r="D21" s="13">
        <v>5</v>
      </c>
      <c r="E21" s="13">
        <v>1</v>
      </c>
      <c r="F21" s="13">
        <v>3</v>
      </c>
      <c r="G21" s="148">
        <v>25</v>
      </c>
    </row>
    <row r="22" spans="1:7">
      <c r="A22" s="147"/>
      <c r="B22" s="14">
        <v>17</v>
      </c>
      <c r="C22" s="48" t="s">
        <v>28</v>
      </c>
      <c r="D22" s="13">
        <v>26</v>
      </c>
      <c r="E22" s="13">
        <v>12</v>
      </c>
      <c r="F22" s="13">
        <v>10</v>
      </c>
      <c r="G22" s="148">
        <v>2</v>
      </c>
    </row>
    <row r="23" spans="1:7">
      <c r="A23" s="147"/>
      <c r="B23" s="14">
        <v>18</v>
      </c>
      <c r="C23" s="13">
        <v>19</v>
      </c>
      <c r="D23" s="13">
        <v>7</v>
      </c>
      <c r="E23" s="13">
        <v>9</v>
      </c>
      <c r="F23" s="13">
        <v>1</v>
      </c>
      <c r="G23" s="148">
        <v>5</v>
      </c>
    </row>
    <row r="24" spans="1:7">
      <c r="A24" s="147"/>
      <c r="B24" s="14">
        <v>19</v>
      </c>
      <c r="C24" s="13">
        <v>18</v>
      </c>
      <c r="D24" s="13">
        <v>8</v>
      </c>
      <c r="E24" s="13">
        <v>2</v>
      </c>
      <c r="F24" s="13">
        <v>30</v>
      </c>
      <c r="G24" s="148">
        <v>36</v>
      </c>
    </row>
    <row r="25" spans="1:7">
      <c r="A25" s="147"/>
      <c r="B25" s="14">
        <v>20</v>
      </c>
      <c r="C25" s="13">
        <v>29</v>
      </c>
      <c r="D25" s="13">
        <v>37</v>
      </c>
      <c r="E25" s="13">
        <v>31</v>
      </c>
      <c r="F25" s="13">
        <v>35</v>
      </c>
      <c r="G25" s="148">
        <v>27</v>
      </c>
    </row>
    <row r="26" spans="1:7">
      <c r="A26" s="147"/>
      <c r="B26" s="14">
        <v>21</v>
      </c>
      <c r="C26" s="13">
        <v>12</v>
      </c>
      <c r="D26" s="13">
        <v>32</v>
      </c>
      <c r="E26" s="13">
        <v>14</v>
      </c>
      <c r="F26" s="13">
        <v>8</v>
      </c>
      <c r="G26" s="148">
        <v>4</v>
      </c>
    </row>
    <row r="27" spans="1:7">
      <c r="A27" s="147"/>
      <c r="B27" s="14">
        <v>22</v>
      </c>
      <c r="C27" s="13">
        <v>31</v>
      </c>
      <c r="D27" s="13">
        <v>23</v>
      </c>
      <c r="E27" s="13">
        <v>13</v>
      </c>
      <c r="F27" s="13">
        <v>37</v>
      </c>
      <c r="G27" s="148">
        <v>33</v>
      </c>
    </row>
    <row r="28" spans="1:7">
      <c r="A28" s="147"/>
      <c r="B28" s="14">
        <v>23</v>
      </c>
      <c r="C28" s="13">
        <v>4</v>
      </c>
      <c r="D28" s="13">
        <v>22</v>
      </c>
      <c r="E28" s="13">
        <v>24</v>
      </c>
      <c r="F28" s="13">
        <v>36</v>
      </c>
      <c r="G28" s="148">
        <v>26</v>
      </c>
    </row>
    <row r="29" spans="1:7">
      <c r="A29" s="147"/>
      <c r="B29" s="14">
        <v>24</v>
      </c>
      <c r="C29" s="13">
        <v>3</v>
      </c>
      <c r="D29" s="13">
        <v>33</v>
      </c>
      <c r="E29" s="13">
        <v>23</v>
      </c>
      <c r="F29" s="13">
        <v>29</v>
      </c>
      <c r="G29" s="148">
        <v>37</v>
      </c>
    </row>
    <row r="30" spans="1:7">
      <c r="A30" s="139"/>
      <c r="B30" s="46">
        <v>25</v>
      </c>
      <c r="C30" s="13">
        <v>6</v>
      </c>
      <c r="D30" s="13">
        <v>2</v>
      </c>
      <c r="E30" s="13">
        <v>26</v>
      </c>
      <c r="F30" s="48" t="s">
        <v>28</v>
      </c>
      <c r="G30" s="148">
        <v>16</v>
      </c>
    </row>
    <row r="31" spans="1:7">
      <c r="A31" s="147"/>
      <c r="B31" s="149">
        <v>26</v>
      </c>
      <c r="C31" s="13">
        <v>27</v>
      </c>
      <c r="D31" s="13">
        <v>17</v>
      </c>
      <c r="E31" s="13">
        <v>25</v>
      </c>
      <c r="F31" s="13">
        <v>9</v>
      </c>
      <c r="G31" s="148">
        <v>23</v>
      </c>
    </row>
    <row r="32" spans="1:7">
      <c r="A32" s="139"/>
      <c r="B32" s="150">
        <v>27</v>
      </c>
      <c r="C32" s="13">
        <v>26</v>
      </c>
      <c r="D32" s="13">
        <v>30</v>
      </c>
      <c r="E32" s="13">
        <v>4</v>
      </c>
      <c r="F32" s="13">
        <v>6</v>
      </c>
      <c r="G32" s="148">
        <v>20</v>
      </c>
    </row>
    <row r="33" spans="1:7">
      <c r="A33" s="139"/>
      <c r="B33" s="151">
        <v>28</v>
      </c>
      <c r="C33" s="13">
        <v>37</v>
      </c>
      <c r="D33" s="13">
        <v>3</v>
      </c>
      <c r="E33" s="13">
        <v>11</v>
      </c>
      <c r="F33" s="13">
        <v>5</v>
      </c>
      <c r="G33" s="148">
        <v>9</v>
      </c>
    </row>
    <row r="34" spans="1:7">
      <c r="A34" s="139"/>
      <c r="B34" s="14">
        <v>29</v>
      </c>
      <c r="C34" s="13">
        <v>20</v>
      </c>
      <c r="D34" s="13">
        <v>10</v>
      </c>
      <c r="E34" s="48" t="s">
        <v>28</v>
      </c>
      <c r="F34" s="13">
        <v>24</v>
      </c>
      <c r="G34" s="148">
        <v>32</v>
      </c>
    </row>
    <row r="35" spans="1:7">
      <c r="A35" s="139"/>
      <c r="B35" s="149">
        <v>30</v>
      </c>
      <c r="C35" s="13">
        <v>35</v>
      </c>
      <c r="D35" s="13">
        <v>27</v>
      </c>
      <c r="E35" s="13">
        <v>15</v>
      </c>
      <c r="F35" s="13">
        <v>19</v>
      </c>
      <c r="G35" s="148">
        <v>1</v>
      </c>
    </row>
    <row r="36" spans="1:7">
      <c r="A36" s="139"/>
      <c r="B36" s="46">
        <v>31</v>
      </c>
      <c r="C36" s="13">
        <v>22</v>
      </c>
      <c r="D36" s="48" t="s">
        <v>28</v>
      </c>
      <c r="E36" s="13">
        <v>20</v>
      </c>
      <c r="F36" s="13">
        <v>2</v>
      </c>
      <c r="G36" s="148">
        <v>6</v>
      </c>
    </row>
    <row r="37" spans="1:7">
      <c r="A37" s="133"/>
      <c r="B37" s="149">
        <v>32</v>
      </c>
      <c r="C37" s="13">
        <v>1</v>
      </c>
      <c r="D37" s="13">
        <v>21</v>
      </c>
      <c r="E37" s="13">
        <v>37</v>
      </c>
      <c r="F37" s="13">
        <v>33</v>
      </c>
      <c r="G37" s="148">
        <v>29</v>
      </c>
    </row>
    <row r="38" spans="1:7">
      <c r="A38" s="147"/>
      <c r="B38" s="149">
        <v>33</v>
      </c>
      <c r="C38" s="13">
        <v>34</v>
      </c>
      <c r="D38" s="13">
        <v>24</v>
      </c>
      <c r="E38" s="13">
        <v>6</v>
      </c>
      <c r="F38" s="13">
        <v>32</v>
      </c>
      <c r="G38" s="148">
        <v>22</v>
      </c>
    </row>
    <row r="39" spans="1:7">
      <c r="A39" s="139"/>
      <c r="B39" s="149">
        <v>34</v>
      </c>
      <c r="C39" s="13">
        <v>33</v>
      </c>
      <c r="D39" s="13">
        <v>13</v>
      </c>
      <c r="E39" s="13">
        <v>5</v>
      </c>
      <c r="F39" s="13">
        <v>7</v>
      </c>
      <c r="G39" s="148">
        <v>3</v>
      </c>
    </row>
    <row r="40" spans="1:7">
      <c r="A40" s="139"/>
      <c r="B40" s="151">
        <v>35</v>
      </c>
      <c r="C40" s="13">
        <v>30</v>
      </c>
      <c r="D40" s="13">
        <v>12</v>
      </c>
      <c r="E40" s="13">
        <v>36</v>
      </c>
      <c r="F40" s="13">
        <v>20</v>
      </c>
      <c r="G40" s="148">
        <v>10</v>
      </c>
    </row>
    <row r="41" spans="1:7">
      <c r="A41" s="139"/>
      <c r="B41" s="150">
        <v>36</v>
      </c>
      <c r="C41" s="45">
        <v>9</v>
      </c>
      <c r="D41" s="45">
        <v>1</v>
      </c>
      <c r="E41" s="45">
        <v>35</v>
      </c>
      <c r="F41" s="45">
        <v>23</v>
      </c>
      <c r="G41" s="155">
        <v>19</v>
      </c>
    </row>
    <row r="42" spans="1:7" ht="13.5" thickBot="1">
      <c r="A42" s="154"/>
      <c r="B42" s="157">
        <v>37</v>
      </c>
      <c r="C42" s="17">
        <v>28</v>
      </c>
      <c r="D42" s="17">
        <v>20</v>
      </c>
      <c r="E42" s="17">
        <v>32</v>
      </c>
      <c r="F42" s="17">
        <v>22</v>
      </c>
      <c r="G42" s="152">
        <v>24</v>
      </c>
    </row>
    <row r="43" spans="1:7" ht="13.5" thickTop="1">
      <c r="A43" s="158" t="s">
        <v>49</v>
      </c>
      <c r="B43" s="159"/>
      <c r="C43" s="160">
        <v>17</v>
      </c>
      <c r="D43" s="160">
        <v>31</v>
      </c>
      <c r="E43" s="160">
        <v>29</v>
      </c>
      <c r="F43" s="160">
        <v>25</v>
      </c>
      <c r="G43" s="160">
        <v>15</v>
      </c>
    </row>
    <row r="44" spans="1:7">
      <c r="A44" s="161" t="s">
        <v>30</v>
      </c>
      <c r="B44" s="156">
        <f>SUM(B6:B42)</f>
        <v>703</v>
      </c>
      <c r="C44" s="153">
        <f>SUM(C6:C43)</f>
        <v>703</v>
      </c>
      <c r="D44" s="153">
        <f>SUM(D6:D43)</f>
        <v>703</v>
      </c>
      <c r="E44" s="153">
        <f>SUM(E6:E43)</f>
        <v>703</v>
      </c>
      <c r="F44" s="153">
        <f>SUM(F6:F43)</f>
        <v>703</v>
      </c>
      <c r="G44" s="153">
        <f>SUM(G6:G43)</f>
        <v>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Computer</vt:lpstr>
      <vt:lpstr>Handmatig</vt:lpstr>
      <vt:lpstr>Lotingsschema</vt:lpstr>
      <vt:lpstr>Computer!Afdrukbereik</vt:lpstr>
      <vt:lpstr>Handmatig!Afdrukbereik</vt:lpstr>
      <vt:lpstr>Handmatig!Afdruktitels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2008-08-25T19:31:54Z</cp:lastPrinted>
  <dcterms:created xsi:type="dcterms:W3CDTF">2002-03-29T16:55:05Z</dcterms:created>
  <dcterms:modified xsi:type="dcterms:W3CDTF">2012-01-20T15:16:37Z</dcterms:modified>
</cp:coreProperties>
</file>