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omputer" sheetId="1" r:id="rId1"/>
    <sheet name="Handmatig" sheetId="2" r:id="rId2"/>
  </sheets>
  <definedNames>
    <definedName name="_xlnm.Print_Area" localSheetId="0">'Computer'!$A$1:$AR$46</definedName>
    <definedName name="_xlnm.Print_Area" localSheetId="1">'Handmatig'!$A$1:$AH$50</definedName>
    <definedName name="_xlnm.Print_Titles" localSheetId="1">'Handmatig'!$7:$7</definedName>
  </definedNames>
  <calcPr fullCalcOnLoad="1"/>
</workbook>
</file>

<file path=xl/comments1.xml><?xml version="1.0" encoding="utf-8"?>
<comments xmlns="http://schemas.openxmlformats.org/spreadsheetml/2006/main">
  <authors>
    <author>Erik Vorstenbosch</author>
  </authors>
  <commentList>
    <comment ref="BF1" authorId="0">
      <text>
        <r>
          <rPr>
            <b/>
            <sz val="8"/>
            <rFont val="Tahoma"/>
            <family val="2"/>
          </rPr>
          <t>Sorteerinstructie na spelen voorronden:</t>
        </r>
        <r>
          <rPr>
            <sz val="8"/>
            <rFont val="Tahoma"/>
            <family val="2"/>
          </rPr>
          <t xml:space="preserve">
Selecteer cel A9 (nummer van team 1).
Menu - Data - Sort..
Kies bevat header row
Sorteer aflopend op kolom "Sortering"
Klik OK, eerste ronde van de poules zijn nu ingedeeld</t>
        </r>
      </text>
    </comment>
  </commentList>
</comments>
</file>

<file path=xl/sharedStrings.xml><?xml version="1.0" encoding="utf-8"?>
<sst xmlns="http://schemas.openxmlformats.org/spreadsheetml/2006/main" count="250" uniqueCount="38">
  <si>
    <t>team</t>
  </si>
  <si>
    <t>uitslag ronde 1</t>
  </si>
  <si>
    <t>uitslag ronde 2</t>
  </si>
  <si>
    <t>uitslag ronde 3</t>
  </si>
  <si>
    <t>winst / verlies punten 1</t>
  </si>
  <si>
    <t>winst / verlies punten 2</t>
  </si>
  <si>
    <t>winst / verlies punten 3</t>
  </si>
  <si>
    <t>saldo +/-      1</t>
  </si>
  <si>
    <t>winst / verlies punten totaal</t>
  </si>
  <si>
    <t>saldo +/- totaal</t>
  </si>
  <si>
    <t>saldo +/-       2</t>
  </si>
  <si>
    <r>
      <t>tegen- stander ronde</t>
    </r>
    <r>
      <rPr>
        <b/>
        <sz val="8"/>
        <color indexed="18"/>
        <rFont val="Arial"/>
        <family val="2"/>
      </rPr>
      <t xml:space="preserve"> 1</t>
    </r>
  </si>
  <si>
    <r>
      <t>tegen- stander ronde</t>
    </r>
    <r>
      <rPr>
        <b/>
        <sz val="8"/>
        <color indexed="18"/>
        <rFont val="Arial"/>
        <family val="2"/>
      </rPr>
      <t xml:space="preserve"> 2</t>
    </r>
  </si>
  <si>
    <r>
      <t>tegen- standerronde</t>
    </r>
    <r>
      <rPr>
        <b/>
        <sz val="8"/>
        <color indexed="18"/>
        <rFont val="Arial"/>
        <family val="2"/>
      </rPr>
      <t xml:space="preserve"> 3</t>
    </r>
  </si>
  <si>
    <t>Naam toernooi</t>
  </si>
  <si>
    <t>Datum</t>
  </si>
  <si>
    <t>Sortering</t>
  </si>
  <si>
    <t>uitslag controle 1</t>
  </si>
  <si>
    <t>uitslag controle 2</t>
  </si>
  <si>
    <t>uitslag controle 3</t>
  </si>
  <si>
    <t>Voorloting controle</t>
  </si>
  <si>
    <t>uitslag controle 4</t>
  </si>
  <si>
    <t>uitslag controle 5</t>
  </si>
  <si>
    <t>uitslag ronde 4</t>
  </si>
  <si>
    <t>uitslag ronde 5</t>
  </si>
  <si>
    <t>winst / verlies punten 4</t>
  </si>
  <si>
    <t>winst / verlies punten 5</t>
  </si>
  <si>
    <t>saldo +/-       3</t>
  </si>
  <si>
    <t>saldo +/-       4</t>
  </si>
  <si>
    <t>saldo +/-      5</t>
  </si>
  <si>
    <t>Score ingevuld 1</t>
  </si>
  <si>
    <t>-</t>
  </si>
  <si>
    <r>
      <t>tegen- standerronde</t>
    </r>
    <r>
      <rPr>
        <b/>
        <sz val="8"/>
        <color indexed="18"/>
        <rFont val="Arial"/>
        <family val="2"/>
      </rPr>
      <t xml:space="preserve"> 4</t>
    </r>
  </si>
  <si>
    <r>
      <t>tegen- standerronde</t>
    </r>
    <r>
      <rPr>
        <b/>
        <sz val="8"/>
        <color indexed="18"/>
        <rFont val="Arial"/>
        <family val="2"/>
      </rPr>
      <t xml:space="preserve"> 5</t>
    </r>
  </si>
  <si>
    <r>
      <t xml:space="preserve"> </t>
    </r>
    <r>
      <rPr>
        <sz val="10"/>
        <color indexed="10"/>
        <rFont val="Arial"/>
        <family val="2"/>
      </rPr>
      <t>V</t>
    </r>
  </si>
  <si>
    <t>V</t>
  </si>
  <si>
    <t>vrijlotingen</t>
  </si>
  <si>
    <t>controletotaal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</si>
</sst>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ман.&quot;;\-#,##0\ &quot;ман.&quot;"/>
    <numFmt numFmtId="165" formatCode="#,##0\ &quot;ман.&quot;;[Red]\-#,##0\ &quot;ман.&quot;"/>
    <numFmt numFmtId="166" formatCode="#,##0.00\ &quot;ман.&quot;;\-#,##0.00\ &quot;ман.&quot;"/>
    <numFmt numFmtId="167" formatCode="#,##0.00\ &quot;ман.&quot;;[Red]\-#,##0.00\ &quot;ман.&quot;"/>
    <numFmt numFmtId="168" formatCode="_-* #,##0\ &quot;ман.&quot;_-;\-* #,##0\ &quot;ман.&quot;_-;_-* &quot;-&quot;\ &quot;ман.&quot;_-;_-@_-"/>
    <numFmt numFmtId="169" formatCode="_-* #,##0\ _м_а_н_._-;\-* #,##0\ _м_а_н_._-;_-* &quot;-&quot;\ _м_а_н_._-;_-@_-"/>
    <numFmt numFmtId="170" formatCode="_-* #,##0.00\ &quot;ман.&quot;_-;\-* #,##0.00\ &quot;ман.&quot;_-;_-* &quot;-&quot;??\ &quot;ман.&quot;_-;_-@_-"/>
    <numFmt numFmtId="171" formatCode="_-* #,##0.00\ _м_а_н_._-;\-* #,##0.00\ _м_а_н_._-;_-* &quot;-&quot;??\ _м_а_н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5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b/>
      <sz val="6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/>
      <right style="hair"/>
      <top style="thin"/>
      <bottom style="hair"/>
    </border>
    <border>
      <left style="thin"/>
      <right style="thin"/>
      <top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hair"/>
      <right style="hair"/>
      <top/>
      <bottom style="hair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/>
      <right style="thick"/>
      <top/>
      <bottom style="medium"/>
    </border>
    <border>
      <left style="thin"/>
      <right/>
      <top/>
      <bottom style="thin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quotePrefix="1">
      <alignment horizontal="center" vertical="center" wrapText="1"/>
    </xf>
    <xf numFmtId="0" fontId="7" fillId="33" borderId="13" xfId="0" applyFont="1" applyFill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 quotePrefix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0" borderId="19" xfId="0" applyFont="1" applyBorder="1" applyAlignment="1" applyProtection="1">
      <alignment horizontal="right" vertical="top"/>
      <protection/>
    </xf>
    <xf numFmtId="0" fontId="7" fillId="0" borderId="14" xfId="0" applyFont="1" applyBorder="1" applyAlignment="1">
      <alignment horizontal="right" vertical="top"/>
    </xf>
    <xf numFmtId="0" fontId="7" fillId="0" borderId="20" xfId="0" applyFont="1" applyBorder="1" applyAlignment="1" applyProtection="1">
      <alignment horizontal="right" vertical="top"/>
      <protection/>
    </xf>
    <xf numFmtId="0" fontId="3" fillId="0" borderId="1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top"/>
    </xf>
    <xf numFmtId="0" fontId="7" fillId="0" borderId="20" xfId="0" applyFont="1" applyBorder="1" applyAlignment="1">
      <alignment horizontal="right" vertical="top"/>
    </xf>
    <xf numFmtId="0" fontId="4" fillId="33" borderId="17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40" xfId="0" applyFont="1" applyBorder="1" applyAlignment="1" applyProtection="1">
      <alignment vertical="center"/>
      <protection locked="0"/>
    </xf>
    <xf numFmtId="0" fontId="0" fillId="34" borderId="4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12" xfId="0" applyFont="1" applyBorder="1" applyAlignment="1" applyProtection="1">
      <alignment vertical="center"/>
      <protection locked="0"/>
    </xf>
    <xf numFmtId="0" fontId="0" fillId="34" borderId="16" xfId="0" applyFill="1" applyBorder="1" applyAlignment="1">
      <alignment horizontal="center" vertic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11" fillId="0" borderId="44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horizontal="center" vertical="center"/>
    </xf>
    <xf numFmtId="0" fontId="2" fillId="0" borderId="42" xfId="0" applyFont="1" applyBorder="1" applyAlignment="1" applyProtection="1">
      <alignment vertical="center"/>
      <protection locked="0"/>
    </xf>
    <xf numFmtId="0" fontId="0" fillId="34" borderId="46" xfId="0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top" wrapText="1"/>
    </xf>
    <xf numFmtId="0" fontId="4" fillId="33" borderId="48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 quotePrefix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 quotePrefix="1">
      <alignment horizontal="center" vertical="center" wrapText="1"/>
    </xf>
    <xf numFmtId="0" fontId="4" fillId="0" borderId="50" xfId="0" applyFont="1" applyBorder="1" applyAlignment="1">
      <alignment/>
    </xf>
    <xf numFmtId="0" fontId="0" fillId="0" borderId="5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34" borderId="53" xfId="0" applyFont="1" applyFill="1" applyBorder="1" applyAlignment="1">
      <alignment horizontal="center" vertical="center"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>
      <alignment horizontal="center" vertical="center"/>
    </xf>
    <xf numFmtId="0" fontId="0" fillId="0" borderId="51" xfId="0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 vertical="center" wrapText="1"/>
      <protection locked="0"/>
    </xf>
    <xf numFmtId="1" fontId="0" fillId="0" borderId="42" xfId="0" applyNumberFormat="1" applyFont="1" applyBorder="1" applyAlignment="1">
      <alignment horizontal="center" vertical="center"/>
    </xf>
    <xf numFmtId="1" fontId="0" fillId="0" borderId="51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10" fillId="33" borderId="54" xfId="0" applyNumberFormat="1" applyFont="1" applyFill="1" applyBorder="1" applyAlignment="1">
      <alignment horizontal="center" vertical="center"/>
    </xf>
    <xf numFmtId="1" fontId="10" fillId="33" borderId="56" xfId="0" applyNumberFormat="1" applyFont="1" applyFill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 vertical="center" wrapText="1"/>
      <protection locked="0"/>
    </xf>
    <xf numFmtId="0" fontId="15" fillId="0" borderId="16" xfId="0" applyNumberFormat="1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57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58" xfId="0" applyNumberFormat="1" applyFont="1" applyBorder="1" applyAlignment="1" applyProtection="1">
      <alignment horizontal="center" vertical="center"/>
      <protection locked="0"/>
    </xf>
    <xf numFmtId="0" fontId="0" fillId="0" borderId="57" xfId="0" applyNumberFormat="1" applyFont="1" applyBorder="1" applyAlignment="1">
      <alignment horizontal="center" vertical="center"/>
    </xf>
    <xf numFmtId="0" fontId="10" fillId="33" borderId="57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58" xfId="0" applyFont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>
      <alignment horizontal="center" vertical="center"/>
    </xf>
    <xf numFmtId="0" fontId="0" fillId="0" borderId="52" xfId="0" applyFont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 applyProtection="1">
      <alignment horizontal="center" vertical="center" wrapText="1"/>
      <protection locked="0"/>
    </xf>
    <xf numFmtId="1" fontId="0" fillId="0" borderId="61" xfId="0" applyNumberFormat="1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1" fontId="0" fillId="0" borderId="52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/>
    </xf>
    <xf numFmtId="0" fontId="10" fillId="33" borderId="61" xfId="0" applyNumberFormat="1" applyFont="1" applyFill="1" applyBorder="1" applyAlignment="1">
      <alignment horizontal="center" vertical="center"/>
    </xf>
    <xf numFmtId="1" fontId="10" fillId="33" borderId="6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65" xfId="0" applyFont="1" applyBorder="1" applyAlignment="1">
      <alignment horizontal="center" vertical="center" wrapText="1" shrinkToFit="1"/>
    </xf>
    <xf numFmtId="0" fontId="3" fillId="33" borderId="48" xfId="0" applyFont="1" applyFill="1" applyBorder="1" applyAlignment="1">
      <alignment horizontal="center" vertical="center" wrapText="1" shrinkToFit="1"/>
    </xf>
    <xf numFmtId="0" fontId="2" fillId="0" borderId="48" xfId="0" applyFont="1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I46"/>
  <sheetViews>
    <sheetView tabSelected="1" zoomScalePageLayoutView="0" workbookViewId="0" topLeftCell="A1">
      <pane ySplit="8" topLeftCell="A12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.421875" style="1" customWidth="1"/>
    <col min="2" max="2" width="27.57421875" style="1" customWidth="1"/>
    <col min="3" max="7" width="3.7109375" style="1" customWidth="1"/>
    <col min="8" max="8" width="1.8515625" style="14" customWidth="1"/>
    <col min="9" max="9" width="3.7109375" style="1" customWidth="1"/>
    <col min="10" max="10" width="1.7109375" style="1" customWidth="1"/>
    <col min="11" max="11" width="1.8515625" style="14" customWidth="1"/>
    <col min="12" max="12" width="3.7109375" style="1" customWidth="1"/>
    <col min="13" max="13" width="1.8515625" style="14" customWidth="1"/>
    <col min="14" max="14" width="3.7109375" style="1" customWidth="1"/>
    <col min="15" max="15" width="1.7109375" style="1" customWidth="1"/>
    <col min="16" max="16" width="1.8515625" style="14" customWidth="1"/>
    <col min="17" max="17" width="3.7109375" style="1" customWidth="1"/>
    <col min="18" max="18" width="1.8515625" style="14" customWidth="1"/>
    <col min="19" max="19" width="3.7109375" style="1" customWidth="1"/>
    <col min="20" max="20" width="1.7109375" style="1" customWidth="1"/>
    <col min="21" max="21" width="1.8515625" style="14" customWidth="1"/>
    <col min="22" max="22" width="3.7109375" style="1" customWidth="1"/>
    <col min="23" max="23" width="1.8515625" style="14" customWidth="1"/>
    <col min="24" max="24" width="3.7109375" style="1" customWidth="1"/>
    <col min="25" max="25" width="1.7109375" style="1" customWidth="1"/>
    <col min="26" max="26" width="1.8515625" style="14" customWidth="1"/>
    <col min="27" max="27" width="3.7109375" style="1" customWidth="1"/>
    <col min="28" max="28" width="1.8515625" style="14" customWidth="1"/>
    <col min="29" max="29" width="3.7109375" style="1" customWidth="1"/>
    <col min="30" max="30" width="1.7109375" style="1" customWidth="1"/>
    <col min="31" max="31" width="1.8515625" style="14" customWidth="1"/>
    <col min="32" max="32" width="3.7109375" style="1" customWidth="1"/>
    <col min="33" max="33" width="4.28125" style="1" customWidth="1"/>
    <col min="34" max="37" width="4.140625" style="1" customWidth="1"/>
    <col min="38" max="38" width="3.8515625" style="1" customWidth="1"/>
    <col min="39" max="43" width="3.7109375" style="1" customWidth="1"/>
    <col min="44" max="44" width="4.7109375" style="1" customWidth="1"/>
    <col min="45" max="57" width="8.7109375" style="1" hidden="1" customWidth="1"/>
    <col min="58" max="61" width="8.7109375" style="1" customWidth="1"/>
    <col min="62" max="16384" width="9.140625" style="1" customWidth="1"/>
  </cols>
  <sheetData>
    <row r="1" ht="12.75"/>
    <row r="2" ht="12.75"/>
    <row r="3" spans="1:45" ht="15.75">
      <c r="A3" s="148" t="s">
        <v>14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</row>
    <row r="4" ht="12.75"/>
    <row r="5" spans="1:45" ht="12.75">
      <c r="A5" s="150" t="s">
        <v>15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</row>
    <row r="6" ht="17.25" customHeight="1"/>
    <row r="7" ht="2.25" customHeight="1"/>
    <row r="8" spans="1:61" ht="37.5" customHeight="1">
      <c r="A8" s="2"/>
      <c r="B8" s="3" t="s">
        <v>0</v>
      </c>
      <c r="C8" s="4" t="s">
        <v>11</v>
      </c>
      <c r="D8" s="5" t="s">
        <v>12</v>
      </c>
      <c r="E8" s="5" t="s">
        <v>13</v>
      </c>
      <c r="F8" s="5" t="s">
        <v>13</v>
      </c>
      <c r="G8" s="5" t="s">
        <v>13</v>
      </c>
      <c r="H8" s="23"/>
      <c r="I8" s="152" t="s">
        <v>1</v>
      </c>
      <c r="J8" s="153"/>
      <c r="K8" s="153"/>
      <c r="L8" s="153"/>
      <c r="M8" s="24"/>
      <c r="N8" s="152" t="s">
        <v>2</v>
      </c>
      <c r="O8" s="153"/>
      <c r="P8" s="153"/>
      <c r="Q8" s="153"/>
      <c r="R8" s="24"/>
      <c r="S8" s="154" t="s">
        <v>3</v>
      </c>
      <c r="T8" s="155"/>
      <c r="U8" s="155"/>
      <c r="V8" s="155"/>
      <c r="W8" s="24"/>
      <c r="X8" s="154" t="s">
        <v>23</v>
      </c>
      <c r="Y8" s="155"/>
      <c r="Z8" s="155"/>
      <c r="AA8" s="155"/>
      <c r="AB8" s="24"/>
      <c r="AC8" s="152" t="s">
        <v>24</v>
      </c>
      <c r="AD8" s="153"/>
      <c r="AE8" s="153"/>
      <c r="AF8" s="156"/>
      <c r="AG8" s="6" t="s">
        <v>4</v>
      </c>
      <c r="AH8" s="6" t="s">
        <v>5</v>
      </c>
      <c r="AI8" s="6" t="s">
        <v>6</v>
      </c>
      <c r="AJ8" s="6" t="s">
        <v>25</v>
      </c>
      <c r="AK8" s="6" t="s">
        <v>26</v>
      </c>
      <c r="AL8" s="7" t="s">
        <v>7</v>
      </c>
      <c r="AM8" s="8" t="s">
        <v>10</v>
      </c>
      <c r="AN8" s="8" t="s">
        <v>27</v>
      </c>
      <c r="AO8" s="8" t="s">
        <v>28</v>
      </c>
      <c r="AP8" s="8" t="s">
        <v>29</v>
      </c>
      <c r="AQ8" s="11" t="s">
        <v>8</v>
      </c>
      <c r="AR8" s="12" t="s">
        <v>9</v>
      </c>
      <c r="AS8" s="59" t="s">
        <v>16</v>
      </c>
      <c r="AT8" s="59" t="s">
        <v>17</v>
      </c>
      <c r="AU8" s="59" t="s">
        <v>18</v>
      </c>
      <c r="AV8" s="59" t="s">
        <v>19</v>
      </c>
      <c r="AW8" s="59" t="s">
        <v>21</v>
      </c>
      <c r="AX8" s="59" t="s">
        <v>22</v>
      </c>
      <c r="AY8" s="147" t="s">
        <v>20</v>
      </c>
      <c r="AZ8" s="147"/>
      <c r="BA8" s="147"/>
      <c r="BB8" s="147"/>
      <c r="BC8" s="147"/>
      <c r="BD8" s="147"/>
      <c r="BE8" s="59" t="s">
        <v>30</v>
      </c>
      <c r="BF8" s="59"/>
      <c r="BG8" s="59"/>
      <c r="BH8" s="59"/>
      <c r="BI8" s="59"/>
    </row>
    <row r="9" spans="1:57" ht="24.75" customHeight="1">
      <c r="A9" s="33">
        <v>1</v>
      </c>
      <c r="B9" s="35"/>
      <c r="C9" s="17">
        <v>2</v>
      </c>
      <c r="D9" s="21">
        <v>38</v>
      </c>
      <c r="E9" s="21">
        <v>20</v>
      </c>
      <c r="F9" s="21">
        <v>3</v>
      </c>
      <c r="G9" s="60">
        <v>4</v>
      </c>
      <c r="H9" s="25">
        <f>VLOOKUP($C9,$A$9:$AF$46,12)</f>
        <v>0</v>
      </c>
      <c r="I9" s="38"/>
      <c r="J9" s="9" t="str">
        <f>IF(OR(COUNTBLANK(I9)&gt;0,COUNTBLANK(L9)&gt;0),"X",IF(OR(AND(I9=13,L9&gt;=0,L9&lt;13),AND(L9=13,I9&gt;=0,I9&lt;13)),IF(AL9=AT9,"-","X"),"X"))</f>
        <v>X</v>
      </c>
      <c r="K9" s="26">
        <f>VLOOKUP($C9,$A$9:$AF$46,9)</f>
        <v>0</v>
      </c>
      <c r="L9" s="40"/>
      <c r="M9" s="29">
        <f>VLOOKUP($D9,$A$9:$AF$46,17)</f>
        <v>0</v>
      </c>
      <c r="N9" s="38"/>
      <c r="O9" s="9" t="str">
        <f>IF(OR(COUNTBLANK(N9)&gt;0,COUNTBLANK(Q9)&gt;0),"X",IF(OR(AND(N9=13,Q9&gt;=0,Q9&lt;13),AND(Q9=13,N9&gt;=0,N9&lt;13)),IF(AM9=AU9,"-","X"),"X"))</f>
        <v>X</v>
      </c>
      <c r="P9" s="26">
        <f>VLOOKUP($D9,$A$9:$AF$46,14)</f>
        <v>0</v>
      </c>
      <c r="Q9" s="40"/>
      <c r="R9" s="29">
        <f>VLOOKUP($E9,$A$9:$AF$46,22)</f>
        <v>0</v>
      </c>
      <c r="S9" s="38"/>
      <c r="T9" s="9" t="str">
        <f>IF(OR(COUNTBLANK(S9)&gt;0,COUNTBLANK(V9)&gt;0),"X",IF(OR(AND(S9=13,V9&gt;=0,V9&lt;13),AND(V9=13,S9&gt;=0,S9&lt;13)),IF(AN9=AV9,"-","X"),"X"))</f>
        <v>X</v>
      </c>
      <c r="U9" s="26">
        <f>VLOOKUP($E9,$A$9:$AF$46,19)</f>
        <v>0</v>
      </c>
      <c r="V9" s="40"/>
      <c r="W9" s="29">
        <f>VLOOKUP($F9,$A$9:$AF$46,22)</f>
        <v>0</v>
      </c>
      <c r="X9" s="38"/>
      <c r="Y9" s="9" t="str">
        <f>IF(OR(COUNTBLANK(X9)&gt;0,COUNTBLANK(AA9)&gt;0),"X",IF(OR(AND(X9=13,AA9&gt;=0,AA9&lt;13),AND(AA9=13,X9&gt;=0,X9&lt;13)),IF(AO9=AW9,"-","X"),"X"))</f>
        <v>X</v>
      </c>
      <c r="Z9" s="26">
        <f>VLOOKUP($F9,$A$9:$AF$46,19)</f>
        <v>0</v>
      </c>
      <c r="AA9" s="40"/>
      <c r="AB9" s="29">
        <f>VLOOKUP($G9,$A$9:$AF$46,22)</f>
        <v>0</v>
      </c>
      <c r="AC9" s="38"/>
      <c r="AD9" s="9" t="str">
        <f>IF(OR(COUNTBLANK(AC9)&gt;0,COUNTBLANK(AF9)&gt;0),"X",IF(OR(AND(AC9=13,AF9&gt;=0,AF9&lt;13),AND(AF9=13,AC9&gt;=0,AC9&lt;13)),IF(AP9=AX9,"-","X"),"X"))</f>
        <v>X</v>
      </c>
      <c r="AE9" s="26">
        <f>VLOOKUP($G9,$A$9:$AF$46,19)</f>
        <v>0</v>
      </c>
      <c r="AF9" s="40"/>
      <c r="AG9" s="44">
        <f>IF(BE9="ja",IF(I9=13,1,0),"")</f>
      </c>
      <c r="AH9" s="45">
        <f>IF(BE9="ja",IF(N9=13,1,0),"")</f>
      </c>
      <c r="AI9" s="45">
        <f>IF(BE9="ja",IF(S9=13,1,0),"")</f>
      </c>
      <c r="AJ9" s="45">
        <f>IF(BE9="ja",IF(X9=13,1,0),"")</f>
      </c>
      <c r="AK9" s="46">
        <f>IF(BE9="ja",IF(AC9=13,1,0),"")</f>
      </c>
      <c r="AL9" s="44">
        <f>IF(BE9="ja",SUM(I9-L9),"")</f>
      </c>
      <c r="AM9" s="45">
        <f>IF(BE9="ja",SUM(N9-Q9),"")</f>
      </c>
      <c r="AN9" s="45">
        <f>IF(BE9="ja",SUM(S9-V9),"")</f>
      </c>
      <c r="AO9" s="45">
        <f>IF(BE9="ja",SUM(X9-AA9),"")</f>
      </c>
      <c r="AP9" s="46">
        <f>IF(BE9="ja",SUM(AC9-AF9),"")</f>
      </c>
      <c r="AQ9" s="32">
        <f>IF(BE9="ja",SUM(AG9:AK9),"")</f>
      </c>
      <c r="AR9" s="32">
        <f>IF(BE9="ja",SUM(AL9:AP9),"")</f>
      </c>
      <c r="AS9" s="54" t="e">
        <f>SUM(AQ9+(AR9/100))</f>
        <v>#VALUE!</v>
      </c>
      <c r="AT9" s="55">
        <f>SUM(H9-K9)</f>
        <v>0</v>
      </c>
      <c r="AU9" s="55">
        <f>SUM(M9-P9)</f>
        <v>0</v>
      </c>
      <c r="AV9" s="55">
        <f>SUM(R9-U9)</f>
        <v>0</v>
      </c>
      <c r="AW9" s="55">
        <f>SUM(W9-Z9)</f>
        <v>0</v>
      </c>
      <c r="AX9" s="55">
        <f>SUM(AB9-AE9)</f>
        <v>0</v>
      </c>
      <c r="AY9" s="58">
        <f>VLOOKUP(C9,$A$9:$AF$46,3)</f>
        <v>1</v>
      </c>
      <c r="AZ9" s="58">
        <f>VLOOKUP(D9,$A$9:$AF$46,4)</f>
        <v>1</v>
      </c>
      <c r="BA9" s="58">
        <f>VLOOKUP(E9,$A$9:$AF$46,5)</f>
        <v>1</v>
      </c>
      <c r="BB9" s="58">
        <f>VLOOKUP(F9,$A$9:$AF$46,6)</f>
        <v>1</v>
      </c>
      <c r="BC9" s="58">
        <f>VLOOKUP(G9,$A$9:$AF$46,7)</f>
        <v>1</v>
      </c>
      <c r="BD9" s="58">
        <f>IF(AND(AY9=A9,AZ9=A9,BA9=A9,BB9=A9,BC9=A9,C9&lt;&gt;A9,C9&lt;&gt;D9,C9&lt;&gt;E9,C9&lt;&gt;F9,C9&lt;&gt;G9,D9&lt;&gt;A9,D9&lt;&gt;E9,D9&lt;&gt;F9,D9&lt;&gt;G9,E9&lt;&gt;A9,E9&lt;&gt;F9,E9&lt;&gt;G9,F9&lt;&gt;A9,F9&lt;&gt;G9,G9&lt;&gt;A9),A9,0)</f>
        <v>1</v>
      </c>
      <c r="BE9" s="58" t="str">
        <f>IF(AND(COUNTBLANK(I9)&gt;0,COUNTBLANK(L9)&gt;0,COUNTBLANK(N9)&gt;0,COUNTBLANK(Q9)&gt;0,COUNTBLANK(S9)&gt;0,COUNTBLANK(V9)&gt;0,COUNTBLANK(X9)&gt;0,COUNTBLANK(AA9)&gt;0,COUNTBLANK(AC9)&gt;0,COUNTBLANK(AF9)&gt;0),"nee","ja")</f>
        <v>nee</v>
      </c>
    </row>
    <row r="10" spans="1:57" ht="24.75" customHeight="1">
      <c r="A10" s="34">
        <v>2</v>
      </c>
      <c r="B10" s="36"/>
      <c r="C10" s="18">
        <v>1</v>
      </c>
      <c r="D10" s="19">
        <v>37</v>
      </c>
      <c r="E10" s="19">
        <v>21</v>
      </c>
      <c r="F10" s="19">
        <v>4</v>
      </c>
      <c r="G10" s="61">
        <v>3</v>
      </c>
      <c r="H10" s="27">
        <f aca="true" t="shared" si="0" ref="H10:H46">VLOOKUP($C10,$A$9:$AF$46,12)</f>
        <v>0</v>
      </c>
      <c r="I10" s="39"/>
      <c r="J10" s="28" t="str">
        <f aca="true" t="shared" si="1" ref="J10:J46">IF(OR(COUNTBLANK(I10)&gt;0,COUNTBLANK(L10)&gt;0),"X",IF(OR(AND(I10=13,L10&gt;=0,L10&lt;13),AND(L10=13,I10&gt;=0,I10&lt;13)),IF(AL10=AT10,"-","X"),"X"))</f>
        <v>X</v>
      </c>
      <c r="K10" s="15">
        <f aca="true" t="shared" si="2" ref="K10:K46">VLOOKUP($C10,$A$9:$AF$46,9)</f>
        <v>0</v>
      </c>
      <c r="L10" s="41"/>
      <c r="M10" s="16">
        <f aca="true" t="shared" si="3" ref="M10:M46">VLOOKUP($D10,$A$9:$AF$46,17)</f>
        <v>0</v>
      </c>
      <c r="N10" s="42"/>
      <c r="O10" s="28" t="str">
        <f aca="true" t="shared" si="4" ref="O10:O46">IF(OR(COUNTBLANK(N10)&gt;0,COUNTBLANK(Q10)&gt;0),"X",IF(OR(AND(N10=13,Q10&gt;=0,Q10&lt;13),AND(Q10=13,N10&gt;=0,N10&lt;13)),IF(AM10=AU10,"-","X"),"X"))</f>
        <v>X</v>
      </c>
      <c r="P10" s="15">
        <f aca="true" t="shared" si="5" ref="P10:P46">VLOOKUP($D10,$A$9:$AF$46,14)</f>
        <v>0</v>
      </c>
      <c r="Q10" s="43"/>
      <c r="R10" s="16">
        <f aca="true" t="shared" si="6" ref="R10:R46">VLOOKUP($E10,$A$9:$AF$46,22)</f>
        <v>0</v>
      </c>
      <c r="S10" s="42"/>
      <c r="T10" s="28" t="str">
        <f aca="true" t="shared" si="7" ref="T10:T46">IF(OR(COUNTBLANK(S10)&gt;0,COUNTBLANK(V10)&gt;0),"X",IF(OR(AND(S10=13,V10&gt;=0,V10&lt;13),AND(V10=13,S10&gt;=0,S10&lt;13)),IF(AN10=AV10,"-","X"),"X"))</f>
        <v>X</v>
      </c>
      <c r="U10" s="15">
        <f aca="true" t="shared" si="8" ref="U10:U46">VLOOKUP($E10,$A$9:$AF$46,19)</f>
        <v>0</v>
      </c>
      <c r="V10" s="43"/>
      <c r="W10" s="16">
        <f aca="true" t="shared" si="9" ref="W10:W46">VLOOKUP($F10,$A$9:$AF$46,22)</f>
        <v>0</v>
      </c>
      <c r="X10" s="42"/>
      <c r="Y10" s="28" t="str">
        <f aca="true" t="shared" si="10" ref="Y10:Y46">IF(OR(COUNTBLANK(X10)&gt;0,COUNTBLANK(AA10)&gt;0),"X",IF(OR(AND(X10=13,AA10&gt;=0,AA10&lt;13),AND(AA10=13,X10&gt;=0,X10&lt;13)),IF(AO10=AW10,"-","X"),"X"))</f>
        <v>X</v>
      </c>
      <c r="Z10" s="15">
        <f aca="true" t="shared" si="11" ref="Z10:Z46">VLOOKUP($F10,$A$9:$AF$46,19)</f>
        <v>0</v>
      </c>
      <c r="AA10" s="43"/>
      <c r="AB10" s="16">
        <f aca="true" t="shared" si="12" ref="AB10:AB46">VLOOKUP($G10,$A$9:$AF$46,22)</f>
        <v>0</v>
      </c>
      <c r="AC10" s="42"/>
      <c r="AD10" s="28" t="str">
        <f aca="true" t="shared" si="13" ref="AD10:AD46">IF(OR(COUNTBLANK(AC10)&gt;0,COUNTBLANK(AF10)&gt;0),"X",IF(OR(AND(AC10=13,AF10&gt;=0,AF10&lt;13),AND(AF10=13,AC10&gt;=0,AC10&lt;13)),IF(AP10=AX10,"-","X"),"X"))</f>
        <v>X</v>
      </c>
      <c r="AE10" s="15">
        <f aca="true" t="shared" si="14" ref="AE10:AE46">VLOOKUP($G10,$A$9:$AF$46,19)</f>
        <v>0</v>
      </c>
      <c r="AF10" s="43"/>
      <c r="AG10" s="47">
        <f aca="true" t="shared" si="15" ref="AG10:AG46">IF(BE10="ja",IF(I10=13,1,0),"")</f>
      </c>
      <c r="AH10" s="48">
        <f aca="true" t="shared" si="16" ref="AH10:AH46">IF(BE10="ja",IF(N10=13,1,0),"")</f>
      </c>
      <c r="AI10" s="48">
        <f aca="true" t="shared" si="17" ref="AI10:AI46">IF(BE10="ja",IF(S10=13,1,0),"")</f>
      </c>
      <c r="AJ10" s="48">
        <f aca="true" t="shared" si="18" ref="AJ10:AJ46">IF(BE10="ja",IF(X10=13,1,0),"")</f>
      </c>
      <c r="AK10" s="49">
        <f aca="true" t="shared" si="19" ref="AK10:AK46">IF(BE10="ja",IF(AC10=13,1,0),"")</f>
      </c>
      <c r="AL10" s="50">
        <f aca="true" t="shared" si="20" ref="AL10:AL46">IF(BE10="ja",SUM(I10-L10),"")</f>
      </c>
      <c r="AM10" s="51">
        <f aca="true" t="shared" si="21" ref="AM10:AM46">IF(BE10="ja",SUM(N10-Q10),"")</f>
      </c>
      <c r="AN10" s="51">
        <f aca="true" t="shared" si="22" ref="AN10:AN46">IF(BE10="ja",SUM(S10-V10),"")</f>
      </c>
      <c r="AO10" s="51">
        <f aca="true" t="shared" si="23" ref="AO10:AO46">IF(BE10="ja",SUM(X10-AA10),"")</f>
      </c>
      <c r="AP10" s="52">
        <f aca="true" t="shared" si="24" ref="AP10:AP46">IF(BE10="ja",SUM(AC10-AF10),"")</f>
      </c>
      <c r="AQ10" s="31">
        <f aca="true" t="shared" si="25" ref="AQ10:AQ46">IF(BE10="ja",SUM(AG10:AK10),"")</f>
      </c>
      <c r="AR10" s="31">
        <f aca="true" t="shared" si="26" ref="AR10:AR46">IF(BE10="ja",SUM(AL10:AP10),"")</f>
      </c>
      <c r="AS10" s="54" t="e">
        <f aca="true" t="shared" si="27" ref="AS10:AS46">SUM(AQ10+(AR10/100))</f>
        <v>#VALUE!</v>
      </c>
      <c r="AT10" s="56">
        <f aca="true" t="shared" si="28" ref="AT10:AT46">SUM(H10-K10)</f>
        <v>0</v>
      </c>
      <c r="AU10" s="56">
        <f aca="true" t="shared" si="29" ref="AU10:AU46">SUM(M10-P10)</f>
        <v>0</v>
      </c>
      <c r="AV10" s="56">
        <f aca="true" t="shared" si="30" ref="AV10:AV46">SUM(R10-U10)</f>
        <v>0</v>
      </c>
      <c r="AW10" s="56">
        <f aca="true" t="shared" si="31" ref="AW10:AW46">SUM(W10-Z10)</f>
        <v>0</v>
      </c>
      <c r="AX10" s="56">
        <f aca="true" t="shared" si="32" ref="AX10:AX46">SUM(AB10-AE10)</f>
        <v>0</v>
      </c>
      <c r="AY10" s="58">
        <f aca="true" t="shared" si="33" ref="AY10:AY46">VLOOKUP(C10,$A$9:$AF$46,3)</f>
        <v>2</v>
      </c>
      <c r="AZ10" s="58">
        <f aca="true" t="shared" si="34" ref="AZ10:AZ46">VLOOKUP(D10,$A$9:$AF$46,4)</f>
        <v>2</v>
      </c>
      <c r="BA10" s="58">
        <f aca="true" t="shared" si="35" ref="BA10:BA46">VLOOKUP(E10,$A$9:$AF$46,5)</f>
        <v>2</v>
      </c>
      <c r="BB10" s="58">
        <f aca="true" t="shared" si="36" ref="BB10:BB46">VLOOKUP(F10,$A$9:$AF$46,6)</f>
        <v>2</v>
      </c>
      <c r="BC10" s="58">
        <f aca="true" t="shared" si="37" ref="BC10:BC46">VLOOKUP(G10,$A$9:$AF$46,7)</f>
        <v>2</v>
      </c>
      <c r="BD10" s="58">
        <f aca="true" t="shared" si="38" ref="BD10:BD46">IF(AND(AY10=A10,AZ10=A10,BA10=A10,BB10=A10,BC10=A10,C10&lt;&gt;A10,C10&lt;&gt;D10,C10&lt;&gt;E10,C10&lt;&gt;F10,C10&lt;&gt;G10,D10&lt;&gt;A10,D10&lt;&gt;E10,D10&lt;&gt;F10,D10&lt;&gt;G10,E10&lt;&gt;A10,E10&lt;&gt;F10,E10&lt;&gt;G10,F10&lt;&gt;A10,F10&lt;&gt;G10,G10&lt;&gt;A10),A10,0)</f>
        <v>2</v>
      </c>
      <c r="BE10" s="58" t="str">
        <f aca="true" t="shared" si="39" ref="BE10:BE46">IF(AND(COUNTBLANK(I10)&gt;0,COUNTBLANK(L10)&gt;0,COUNTBLANK(N10)&gt;0,COUNTBLANK(Q10)&gt;0,COUNTBLANK(S10)&gt;0,COUNTBLANK(V10)&gt;0,COUNTBLANK(X10)&gt;0,COUNTBLANK(AA10)&gt;0,COUNTBLANK(AC10)&gt;0,COUNTBLANK(AF10)&gt;0),"nee","ja")</f>
        <v>nee</v>
      </c>
    </row>
    <row r="11" spans="1:57" ht="24.75" customHeight="1">
      <c r="A11" s="34">
        <v>3</v>
      </c>
      <c r="B11" s="36"/>
      <c r="C11" s="18">
        <v>4</v>
      </c>
      <c r="D11" s="19">
        <v>36</v>
      </c>
      <c r="E11" s="19">
        <v>22</v>
      </c>
      <c r="F11" s="19">
        <v>1</v>
      </c>
      <c r="G11" s="61">
        <v>2</v>
      </c>
      <c r="H11" s="27">
        <f t="shared" si="0"/>
        <v>0</v>
      </c>
      <c r="I11" s="39"/>
      <c r="J11" s="10" t="str">
        <f t="shared" si="1"/>
        <v>X</v>
      </c>
      <c r="K11" s="15">
        <f t="shared" si="2"/>
        <v>0</v>
      </c>
      <c r="L11" s="41"/>
      <c r="M11" s="30">
        <f t="shared" si="3"/>
        <v>0</v>
      </c>
      <c r="N11" s="39"/>
      <c r="O11" s="10" t="str">
        <f t="shared" si="4"/>
        <v>X</v>
      </c>
      <c r="P11" s="15">
        <f t="shared" si="5"/>
        <v>0</v>
      </c>
      <c r="Q11" s="41"/>
      <c r="R11" s="30">
        <f t="shared" si="6"/>
        <v>0</v>
      </c>
      <c r="S11" s="39"/>
      <c r="T11" s="10" t="str">
        <f t="shared" si="7"/>
        <v>X</v>
      </c>
      <c r="U11" s="15">
        <f t="shared" si="8"/>
        <v>0</v>
      </c>
      <c r="V11" s="41"/>
      <c r="W11" s="30">
        <f t="shared" si="9"/>
        <v>0</v>
      </c>
      <c r="X11" s="39"/>
      <c r="Y11" s="10" t="str">
        <f t="shared" si="10"/>
        <v>X</v>
      </c>
      <c r="Z11" s="15">
        <f t="shared" si="11"/>
        <v>0</v>
      </c>
      <c r="AA11" s="41"/>
      <c r="AB11" s="30">
        <f t="shared" si="12"/>
        <v>0</v>
      </c>
      <c r="AC11" s="39"/>
      <c r="AD11" s="10" t="str">
        <f t="shared" si="13"/>
        <v>X</v>
      </c>
      <c r="AE11" s="15">
        <f t="shared" si="14"/>
        <v>0</v>
      </c>
      <c r="AF11" s="41"/>
      <c r="AG11" s="47">
        <f t="shared" si="15"/>
      </c>
      <c r="AH11" s="48">
        <f t="shared" si="16"/>
      </c>
      <c r="AI11" s="48">
        <f t="shared" si="17"/>
      </c>
      <c r="AJ11" s="48">
        <f t="shared" si="18"/>
      </c>
      <c r="AK11" s="49">
        <f t="shared" si="19"/>
      </c>
      <c r="AL11" s="53">
        <f t="shared" si="20"/>
      </c>
      <c r="AM11" s="48">
        <f t="shared" si="21"/>
      </c>
      <c r="AN11" s="48">
        <f t="shared" si="22"/>
      </c>
      <c r="AO11" s="48">
        <f t="shared" si="23"/>
      </c>
      <c r="AP11" s="49">
        <f t="shared" si="24"/>
      </c>
      <c r="AQ11" s="13">
        <f t="shared" si="25"/>
      </c>
      <c r="AR11" s="13">
        <f t="shared" si="26"/>
      </c>
      <c r="AS11" s="54" t="e">
        <f t="shared" si="27"/>
        <v>#VALUE!</v>
      </c>
      <c r="AT11" s="56">
        <f t="shared" si="28"/>
        <v>0</v>
      </c>
      <c r="AU11" s="56">
        <f t="shared" si="29"/>
        <v>0</v>
      </c>
      <c r="AV11" s="56">
        <f t="shared" si="30"/>
        <v>0</v>
      </c>
      <c r="AW11" s="56">
        <f t="shared" si="31"/>
        <v>0</v>
      </c>
      <c r="AX11" s="56">
        <f t="shared" si="32"/>
        <v>0</v>
      </c>
      <c r="AY11" s="58">
        <f t="shared" si="33"/>
        <v>3</v>
      </c>
      <c r="AZ11" s="58">
        <f t="shared" si="34"/>
        <v>3</v>
      </c>
      <c r="BA11" s="58">
        <f t="shared" si="35"/>
        <v>3</v>
      </c>
      <c r="BB11" s="58">
        <f t="shared" si="36"/>
        <v>3</v>
      </c>
      <c r="BC11" s="58">
        <f t="shared" si="37"/>
        <v>3</v>
      </c>
      <c r="BD11" s="58">
        <f t="shared" si="38"/>
        <v>3</v>
      </c>
      <c r="BE11" s="58" t="str">
        <f t="shared" si="39"/>
        <v>nee</v>
      </c>
    </row>
    <row r="12" spans="1:57" ht="24.75" customHeight="1">
      <c r="A12" s="34">
        <v>4</v>
      </c>
      <c r="B12" s="36"/>
      <c r="C12" s="18">
        <v>3</v>
      </c>
      <c r="D12" s="19">
        <v>35</v>
      </c>
      <c r="E12" s="19">
        <v>23</v>
      </c>
      <c r="F12" s="19">
        <v>2</v>
      </c>
      <c r="G12" s="61">
        <v>1</v>
      </c>
      <c r="H12" s="27">
        <f t="shared" si="0"/>
        <v>0</v>
      </c>
      <c r="I12" s="39"/>
      <c r="J12" s="10" t="str">
        <f t="shared" si="1"/>
        <v>X</v>
      </c>
      <c r="K12" s="15">
        <f t="shared" si="2"/>
        <v>0</v>
      </c>
      <c r="L12" s="41"/>
      <c r="M12" s="30">
        <f t="shared" si="3"/>
        <v>0</v>
      </c>
      <c r="N12" s="39"/>
      <c r="O12" s="10" t="str">
        <f t="shared" si="4"/>
        <v>X</v>
      </c>
      <c r="P12" s="15">
        <f t="shared" si="5"/>
        <v>0</v>
      </c>
      <c r="Q12" s="41"/>
      <c r="R12" s="30">
        <f t="shared" si="6"/>
        <v>0</v>
      </c>
      <c r="S12" s="39"/>
      <c r="T12" s="10" t="str">
        <f t="shared" si="7"/>
        <v>X</v>
      </c>
      <c r="U12" s="15">
        <f t="shared" si="8"/>
        <v>0</v>
      </c>
      <c r="V12" s="41"/>
      <c r="W12" s="30">
        <f t="shared" si="9"/>
        <v>0</v>
      </c>
      <c r="X12" s="39"/>
      <c r="Y12" s="10" t="str">
        <f t="shared" si="10"/>
        <v>X</v>
      </c>
      <c r="Z12" s="15">
        <f t="shared" si="11"/>
        <v>0</v>
      </c>
      <c r="AA12" s="41"/>
      <c r="AB12" s="30">
        <f t="shared" si="12"/>
        <v>0</v>
      </c>
      <c r="AC12" s="39"/>
      <c r="AD12" s="10" t="str">
        <f t="shared" si="13"/>
        <v>X</v>
      </c>
      <c r="AE12" s="15">
        <f t="shared" si="14"/>
        <v>0</v>
      </c>
      <c r="AF12" s="41"/>
      <c r="AG12" s="47">
        <f t="shared" si="15"/>
      </c>
      <c r="AH12" s="48">
        <f t="shared" si="16"/>
      </c>
      <c r="AI12" s="48">
        <f t="shared" si="17"/>
      </c>
      <c r="AJ12" s="48">
        <f t="shared" si="18"/>
      </c>
      <c r="AK12" s="49">
        <f t="shared" si="19"/>
      </c>
      <c r="AL12" s="53">
        <f t="shared" si="20"/>
      </c>
      <c r="AM12" s="48">
        <f t="shared" si="21"/>
      </c>
      <c r="AN12" s="48">
        <f t="shared" si="22"/>
      </c>
      <c r="AO12" s="48">
        <f t="shared" si="23"/>
      </c>
      <c r="AP12" s="49">
        <f t="shared" si="24"/>
      </c>
      <c r="AQ12" s="13">
        <f t="shared" si="25"/>
      </c>
      <c r="AR12" s="13">
        <f t="shared" si="26"/>
      </c>
      <c r="AS12" s="54" t="e">
        <f t="shared" si="27"/>
        <v>#VALUE!</v>
      </c>
      <c r="AT12" s="56">
        <f t="shared" si="28"/>
        <v>0</v>
      </c>
      <c r="AU12" s="56">
        <f t="shared" si="29"/>
        <v>0</v>
      </c>
      <c r="AV12" s="56">
        <f t="shared" si="30"/>
        <v>0</v>
      </c>
      <c r="AW12" s="56">
        <f t="shared" si="31"/>
        <v>0</v>
      </c>
      <c r="AX12" s="56">
        <f t="shared" si="32"/>
        <v>0</v>
      </c>
      <c r="AY12" s="58">
        <f t="shared" si="33"/>
        <v>4</v>
      </c>
      <c r="AZ12" s="58">
        <f t="shared" si="34"/>
        <v>4</v>
      </c>
      <c r="BA12" s="58">
        <f t="shared" si="35"/>
        <v>4</v>
      </c>
      <c r="BB12" s="58">
        <f t="shared" si="36"/>
        <v>4</v>
      </c>
      <c r="BC12" s="58">
        <f t="shared" si="37"/>
        <v>4</v>
      </c>
      <c r="BD12" s="58">
        <f t="shared" si="38"/>
        <v>4</v>
      </c>
      <c r="BE12" s="58" t="str">
        <f t="shared" si="39"/>
        <v>nee</v>
      </c>
    </row>
    <row r="13" spans="1:57" ht="24.75" customHeight="1">
      <c r="A13" s="34">
        <v>5</v>
      </c>
      <c r="B13" s="36"/>
      <c r="C13" s="18">
        <v>6</v>
      </c>
      <c r="D13" s="19">
        <v>34</v>
      </c>
      <c r="E13" s="19">
        <v>24</v>
      </c>
      <c r="F13" s="19">
        <v>7</v>
      </c>
      <c r="G13" s="61">
        <v>22</v>
      </c>
      <c r="H13" s="27">
        <f t="shared" si="0"/>
        <v>0</v>
      </c>
      <c r="I13" s="39"/>
      <c r="J13" s="10" t="str">
        <f t="shared" si="1"/>
        <v>X</v>
      </c>
      <c r="K13" s="15">
        <f t="shared" si="2"/>
        <v>0</v>
      </c>
      <c r="L13" s="41"/>
      <c r="M13" s="30">
        <f t="shared" si="3"/>
        <v>0</v>
      </c>
      <c r="N13" s="39"/>
      <c r="O13" s="10" t="str">
        <f t="shared" si="4"/>
        <v>X</v>
      </c>
      <c r="P13" s="15">
        <f t="shared" si="5"/>
        <v>0</v>
      </c>
      <c r="Q13" s="41"/>
      <c r="R13" s="30">
        <f t="shared" si="6"/>
        <v>0</v>
      </c>
      <c r="S13" s="39"/>
      <c r="T13" s="10" t="str">
        <f t="shared" si="7"/>
        <v>X</v>
      </c>
      <c r="U13" s="15">
        <f t="shared" si="8"/>
        <v>0</v>
      </c>
      <c r="V13" s="41"/>
      <c r="W13" s="30">
        <f t="shared" si="9"/>
        <v>0</v>
      </c>
      <c r="X13" s="39"/>
      <c r="Y13" s="10" t="str">
        <f t="shared" si="10"/>
        <v>X</v>
      </c>
      <c r="Z13" s="15">
        <f t="shared" si="11"/>
        <v>0</v>
      </c>
      <c r="AA13" s="41"/>
      <c r="AB13" s="30">
        <f t="shared" si="12"/>
        <v>0</v>
      </c>
      <c r="AC13" s="39"/>
      <c r="AD13" s="10" t="str">
        <f t="shared" si="13"/>
        <v>X</v>
      </c>
      <c r="AE13" s="15">
        <f t="shared" si="14"/>
        <v>0</v>
      </c>
      <c r="AF13" s="41"/>
      <c r="AG13" s="47">
        <f t="shared" si="15"/>
      </c>
      <c r="AH13" s="48">
        <f t="shared" si="16"/>
      </c>
      <c r="AI13" s="48">
        <f t="shared" si="17"/>
      </c>
      <c r="AJ13" s="48">
        <f t="shared" si="18"/>
      </c>
      <c r="AK13" s="49">
        <f t="shared" si="19"/>
      </c>
      <c r="AL13" s="53">
        <f t="shared" si="20"/>
      </c>
      <c r="AM13" s="48">
        <f t="shared" si="21"/>
      </c>
      <c r="AN13" s="48">
        <f t="shared" si="22"/>
      </c>
      <c r="AO13" s="48">
        <f t="shared" si="23"/>
      </c>
      <c r="AP13" s="49">
        <f t="shared" si="24"/>
      </c>
      <c r="AQ13" s="13">
        <f t="shared" si="25"/>
      </c>
      <c r="AR13" s="13">
        <f t="shared" si="26"/>
      </c>
      <c r="AS13" s="54" t="e">
        <f t="shared" si="27"/>
        <v>#VALUE!</v>
      </c>
      <c r="AT13" s="56">
        <f t="shared" si="28"/>
        <v>0</v>
      </c>
      <c r="AU13" s="56">
        <f t="shared" si="29"/>
        <v>0</v>
      </c>
      <c r="AV13" s="56">
        <f t="shared" si="30"/>
        <v>0</v>
      </c>
      <c r="AW13" s="56">
        <f t="shared" si="31"/>
        <v>0</v>
      </c>
      <c r="AX13" s="56">
        <f t="shared" si="32"/>
        <v>0</v>
      </c>
      <c r="AY13" s="58">
        <f t="shared" si="33"/>
        <v>5</v>
      </c>
      <c r="AZ13" s="58">
        <f t="shared" si="34"/>
        <v>5</v>
      </c>
      <c r="BA13" s="58">
        <f t="shared" si="35"/>
        <v>5</v>
      </c>
      <c r="BB13" s="58">
        <f t="shared" si="36"/>
        <v>5</v>
      </c>
      <c r="BC13" s="58">
        <f t="shared" si="37"/>
        <v>5</v>
      </c>
      <c r="BD13" s="58">
        <f t="shared" si="38"/>
        <v>5</v>
      </c>
      <c r="BE13" s="58" t="str">
        <f t="shared" si="39"/>
        <v>nee</v>
      </c>
    </row>
    <row r="14" spans="1:57" ht="24.75" customHeight="1">
      <c r="A14" s="34">
        <v>6</v>
      </c>
      <c r="B14" s="36"/>
      <c r="C14" s="18">
        <v>5</v>
      </c>
      <c r="D14" s="19">
        <v>33</v>
      </c>
      <c r="E14" s="19">
        <v>25</v>
      </c>
      <c r="F14" s="19">
        <v>8</v>
      </c>
      <c r="G14" s="61">
        <v>23</v>
      </c>
      <c r="H14" s="27">
        <f t="shared" si="0"/>
        <v>0</v>
      </c>
      <c r="I14" s="39"/>
      <c r="J14" s="10" t="str">
        <f t="shared" si="1"/>
        <v>X</v>
      </c>
      <c r="K14" s="15">
        <f t="shared" si="2"/>
        <v>0</v>
      </c>
      <c r="L14" s="41"/>
      <c r="M14" s="30">
        <f t="shared" si="3"/>
        <v>0</v>
      </c>
      <c r="N14" s="39"/>
      <c r="O14" s="10" t="str">
        <f t="shared" si="4"/>
        <v>X</v>
      </c>
      <c r="P14" s="15">
        <f t="shared" si="5"/>
        <v>0</v>
      </c>
      <c r="Q14" s="41"/>
      <c r="R14" s="30">
        <f t="shared" si="6"/>
        <v>0</v>
      </c>
      <c r="S14" s="39"/>
      <c r="T14" s="10" t="str">
        <f t="shared" si="7"/>
        <v>X</v>
      </c>
      <c r="U14" s="15">
        <f t="shared" si="8"/>
        <v>0</v>
      </c>
      <c r="V14" s="41"/>
      <c r="W14" s="30">
        <f t="shared" si="9"/>
        <v>0</v>
      </c>
      <c r="X14" s="39"/>
      <c r="Y14" s="10" t="str">
        <f t="shared" si="10"/>
        <v>X</v>
      </c>
      <c r="Z14" s="15">
        <f t="shared" si="11"/>
        <v>0</v>
      </c>
      <c r="AA14" s="41"/>
      <c r="AB14" s="30">
        <f t="shared" si="12"/>
        <v>0</v>
      </c>
      <c r="AC14" s="39"/>
      <c r="AD14" s="10" t="str">
        <f t="shared" si="13"/>
        <v>X</v>
      </c>
      <c r="AE14" s="15">
        <f t="shared" si="14"/>
        <v>0</v>
      </c>
      <c r="AF14" s="41"/>
      <c r="AG14" s="47">
        <f t="shared" si="15"/>
      </c>
      <c r="AH14" s="48">
        <f t="shared" si="16"/>
      </c>
      <c r="AI14" s="48">
        <f t="shared" si="17"/>
      </c>
      <c r="AJ14" s="48">
        <f t="shared" si="18"/>
      </c>
      <c r="AK14" s="49">
        <f t="shared" si="19"/>
      </c>
      <c r="AL14" s="53">
        <f t="shared" si="20"/>
      </c>
      <c r="AM14" s="48">
        <f t="shared" si="21"/>
      </c>
      <c r="AN14" s="48">
        <f t="shared" si="22"/>
      </c>
      <c r="AO14" s="48">
        <f t="shared" si="23"/>
      </c>
      <c r="AP14" s="49">
        <f t="shared" si="24"/>
      </c>
      <c r="AQ14" s="13">
        <f t="shared" si="25"/>
      </c>
      <c r="AR14" s="13">
        <f t="shared" si="26"/>
      </c>
      <c r="AS14" s="54" t="e">
        <f t="shared" si="27"/>
        <v>#VALUE!</v>
      </c>
      <c r="AT14" s="56">
        <f t="shared" si="28"/>
        <v>0</v>
      </c>
      <c r="AU14" s="56">
        <f t="shared" si="29"/>
        <v>0</v>
      </c>
      <c r="AV14" s="56">
        <f t="shared" si="30"/>
        <v>0</v>
      </c>
      <c r="AW14" s="56">
        <f t="shared" si="31"/>
        <v>0</v>
      </c>
      <c r="AX14" s="56">
        <f t="shared" si="32"/>
        <v>0</v>
      </c>
      <c r="AY14" s="58">
        <f t="shared" si="33"/>
        <v>6</v>
      </c>
      <c r="AZ14" s="58">
        <f t="shared" si="34"/>
        <v>6</v>
      </c>
      <c r="BA14" s="58">
        <f t="shared" si="35"/>
        <v>6</v>
      </c>
      <c r="BB14" s="58">
        <f t="shared" si="36"/>
        <v>6</v>
      </c>
      <c r="BC14" s="58">
        <f t="shared" si="37"/>
        <v>6</v>
      </c>
      <c r="BD14" s="58">
        <f t="shared" si="38"/>
        <v>6</v>
      </c>
      <c r="BE14" s="58" t="str">
        <f t="shared" si="39"/>
        <v>nee</v>
      </c>
    </row>
    <row r="15" spans="1:57" ht="24.75" customHeight="1">
      <c r="A15" s="34">
        <v>7</v>
      </c>
      <c r="B15" s="36"/>
      <c r="C15" s="18">
        <v>8</v>
      </c>
      <c r="D15" s="19">
        <v>32</v>
      </c>
      <c r="E15" s="19">
        <v>26</v>
      </c>
      <c r="F15" s="19">
        <v>5</v>
      </c>
      <c r="G15" s="61">
        <v>24</v>
      </c>
      <c r="H15" s="27">
        <f t="shared" si="0"/>
        <v>0</v>
      </c>
      <c r="I15" s="39"/>
      <c r="J15" s="10" t="str">
        <f t="shared" si="1"/>
        <v>X</v>
      </c>
      <c r="K15" s="15">
        <f t="shared" si="2"/>
        <v>0</v>
      </c>
      <c r="L15" s="41"/>
      <c r="M15" s="30">
        <f t="shared" si="3"/>
        <v>0</v>
      </c>
      <c r="N15" s="39"/>
      <c r="O15" s="10" t="str">
        <f t="shared" si="4"/>
        <v>X</v>
      </c>
      <c r="P15" s="15">
        <f t="shared" si="5"/>
        <v>0</v>
      </c>
      <c r="Q15" s="41"/>
      <c r="R15" s="30">
        <f t="shared" si="6"/>
        <v>0</v>
      </c>
      <c r="S15" s="39"/>
      <c r="T15" s="10" t="str">
        <f t="shared" si="7"/>
        <v>X</v>
      </c>
      <c r="U15" s="15">
        <f t="shared" si="8"/>
        <v>0</v>
      </c>
      <c r="V15" s="41"/>
      <c r="W15" s="30">
        <f t="shared" si="9"/>
        <v>0</v>
      </c>
      <c r="X15" s="39"/>
      <c r="Y15" s="10" t="str">
        <f t="shared" si="10"/>
        <v>X</v>
      </c>
      <c r="Z15" s="15">
        <f t="shared" si="11"/>
        <v>0</v>
      </c>
      <c r="AA15" s="41"/>
      <c r="AB15" s="30">
        <f t="shared" si="12"/>
        <v>0</v>
      </c>
      <c r="AC15" s="39"/>
      <c r="AD15" s="10" t="str">
        <f t="shared" si="13"/>
        <v>X</v>
      </c>
      <c r="AE15" s="15">
        <f t="shared" si="14"/>
        <v>0</v>
      </c>
      <c r="AF15" s="41"/>
      <c r="AG15" s="47">
        <f t="shared" si="15"/>
      </c>
      <c r="AH15" s="48">
        <f t="shared" si="16"/>
      </c>
      <c r="AI15" s="48">
        <f t="shared" si="17"/>
      </c>
      <c r="AJ15" s="48">
        <f t="shared" si="18"/>
      </c>
      <c r="AK15" s="49">
        <f t="shared" si="19"/>
      </c>
      <c r="AL15" s="53">
        <f t="shared" si="20"/>
      </c>
      <c r="AM15" s="48">
        <f t="shared" si="21"/>
      </c>
      <c r="AN15" s="48">
        <f t="shared" si="22"/>
      </c>
      <c r="AO15" s="48">
        <f t="shared" si="23"/>
      </c>
      <c r="AP15" s="49">
        <f t="shared" si="24"/>
      </c>
      <c r="AQ15" s="13">
        <f t="shared" si="25"/>
      </c>
      <c r="AR15" s="13">
        <f t="shared" si="26"/>
      </c>
      <c r="AS15" s="54" t="e">
        <f t="shared" si="27"/>
        <v>#VALUE!</v>
      </c>
      <c r="AT15" s="56">
        <f t="shared" si="28"/>
        <v>0</v>
      </c>
      <c r="AU15" s="56">
        <f t="shared" si="29"/>
        <v>0</v>
      </c>
      <c r="AV15" s="56">
        <f t="shared" si="30"/>
        <v>0</v>
      </c>
      <c r="AW15" s="56">
        <f t="shared" si="31"/>
        <v>0</v>
      </c>
      <c r="AX15" s="56">
        <f t="shared" si="32"/>
        <v>0</v>
      </c>
      <c r="AY15" s="58">
        <f t="shared" si="33"/>
        <v>7</v>
      </c>
      <c r="AZ15" s="58">
        <f t="shared" si="34"/>
        <v>7</v>
      </c>
      <c r="BA15" s="58">
        <f t="shared" si="35"/>
        <v>7</v>
      </c>
      <c r="BB15" s="58">
        <f t="shared" si="36"/>
        <v>7</v>
      </c>
      <c r="BC15" s="58">
        <f t="shared" si="37"/>
        <v>7</v>
      </c>
      <c r="BD15" s="58">
        <f t="shared" si="38"/>
        <v>7</v>
      </c>
      <c r="BE15" s="58" t="str">
        <f t="shared" si="39"/>
        <v>nee</v>
      </c>
    </row>
    <row r="16" spans="1:57" ht="24.75" customHeight="1">
      <c r="A16" s="34">
        <v>8</v>
      </c>
      <c r="B16" s="36"/>
      <c r="C16" s="18">
        <v>7</v>
      </c>
      <c r="D16" s="19">
        <v>31</v>
      </c>
      <c r="E16" s="19">
        <v>27</v>
      </c>
      <c r="F16" s="19">
        <v>6</v>
      </c>
      <c r="G16" s="61">
        <v>25</v>
      </c>
      <c r="H16" s="27">
        <f t="shared" si="0"/>
        <v>0</v>
      </c>
      <c r="I16" s="39"/>
      <c r="J16" s="10" t="str">
        <f t="shared" si="1"/>
        <v>X</v>
      </c>
      <c r="K16" s="15">
        <f t="shared" si="2"/>
        <v>0</v>
      </c>
      <c r="L16" s="41"/>
      <c r="M16" s="30">
        <f t="shared" si="3"/>
        <v>0</v>
      </c>
      <c r="N16" s="39"/>
      <c r="O16" s="10" t="str">
        <f t="shared" si="4"/>
        <v>X</v>
      </c>
      <c r="P16" s="15">
        <f t="shared" si="5"/>
        <v>0</v>
      </c>
      <c r="Q16" s="41"/>
      <c r="R16" s="30">
        <f t="shared" si="6"/>
        <v>0</v>
      </c>
      <c r="S16" s="39"/>
      <c r="T16" s="10" t="str">
        <f t="shared" si="7"/>
        <v>X</v>
      </c>
      <c r="U16" s="15">
        <f t="shared" si="8"/>
        <v>0</v>
      </c>
      <c r="V16" s="41"/>
      <c r="W16" s="30">
        <f t="shared" si="9"/>
        <v>0</v>
      </c>
      <c r="X16" s="39"/>
      <c r="Y16" s="10" t="str">
        <f t="shared" si="10"/>
        <v>X</v>
      </c>
      <c r="Z16" s="15">
        <f t="shared" si="11"/>
        <v>0</v>
      </c>
      <c r="AA16" s="41"/>
      <c r="AB16" s="30">
        <f t="shared" si="12"/>
        <v>0</v>
      </c>
      <c r="AC16" s="39"/>
      <c r="AD16" s="10" t="str">
        <f t="shared" si="13"/>
        <v>X</v>
      </c>
      <c r="AE16" s="15">
        <f t="shared" si="14"/>
        <v>0</v>
      </c>
      <c r="AF16" s="41"/>
      <c r="AG16" s="47">
        <f t="shared" si="15"/>
      </c>
      <c r="AH16" s="48">
        <f t="shared" si="16"/>
      </c>
      <c r="AI16" s="48">
        <f t="shared" si="17"/>
      </c>
      <c r="AJ16" s="48">
        <f t="shared" si="18"/>
      </c>
      <c r="AK16" s="49">
        <f t="shared" si="19"/>
      </c>
      <c r="AL16" s="53">
        <f t="shared" si="20"/>
      </c>
      <c r="AM16" s="48">
        <f t="shared" si="21"/>
      </c>
      <c r="AN16" s="48">
        <f t="shared" si="22"/>
      </c>
      <c r="AO16" s="48">
        <f t="shared" si="23"/>
      </c>
      <c r="AP16" s="49">
        <f t="shared" si="24"/>
      </c>
      <c r="AQ16" s="13">
        <f t="shared" si="25"/>
      </c>
      <c r="AR16" s="13">
        <f t="shared" si="26"/>
      </c>
      <c r="AS16" s="54" t="e">
        <f t="shared" si="27"/>
        <v>#VALUE!</v>
      </c>
      <c r="AT16" s="56">
        <f t="shared" si="28"/>
        <v>0</v>
      </c>
      <c r="AU16" s="56">
        <f t="shared" si="29"/>
        <v>0</v>
      </c>
      <c r="AV16" s="56">
        <f t="shared" si="30"/>
        <v>0</v>
      </c>
      <c r="AW16" s="56">
        <f t="shared" si="31"/>
        <v>0</v>
      </c>
      <c r="AX16" s="56">
        <f t="shared" si="32"/>
        <v>0</v>
      </c>
      <c r="AY16" s="58">
        <f t="shared" si="33"/>
        <v>8</v>
      </c>
      <c r="AZ16" s="58">
        <f t="shared" si="34"/>
        <v>8</v>
      </c>
      <c r="BA16" s="58">
        <f t="shared" si="35"/>
        <v>8</v>
      </c>
      <c r="BB16" s="58">
        <f t="shared" si="36"/>
        <v>8</v>
      </c>
      <c r="BC16" s="58">
        <f t="shared" si="37"/>
        <v>8</v>
      </c>
      <c r="BD16" s="58">
        <f t="shared" si="38"/>
        <v>8</v>
      </c>
      <c r="BE16" s="58" t="str">
        <f t="shared" si="39"/>
        <v>nee</v>
      </c>
    </row>
    <row r="17" spans="1:57" ht="24.75" customHeight="1">
      <c r="A17" s="34">
        <v>9</v>
      </c>
      <c r="B17" s="36"/>
      <c r="C17" s="22">
        <v>10</v>
      </c>
      <c r="D17" s="19">
        <v>30</v>
      </c>
      <c r="E17" s="19">
        <v>28</v>
      </c>
      <c r="F17" s="19">
        <v>11</v>
      </c>
      <c r="G17" s="61">
        <v>26</v>
      </c>
      <c r="H17" s="27">
        <f t="shared" si="0"/>
        <v>0</v>
      </c>
      <c r="I17" s="39"/>
      <c r="J17" s="10" t="str">
        <f t="shared" si="1"/>
        <v>X</v>
      </c>
      <c r="K17" s="15">
        <f t="shared" si="2"/>
        <v>0</v>
      </c>
      <c r="L17" s="41"/>
      <c r="M17" s="30">
        <f t="shared" si="3"/>
        <v>0</v>
      </c>
      <c r="N17" s="39"/>
      <c r="O17" s="10" t="str">
        <f t="shared" si="4"/>
        <v>X</v>
      </c>
      <c r="P17" s="15">
        <f t="shared" si="5"/>
        <v>0</v>
      </c>
      <c r="Q17" s="41"/>
      <c r="R17" s="30">
        <f t="shared" si="6"/>
        <v>0</v>
      </c>
      <c r="S17" s="39"/>
      <c r="T17" s="10" t="str">
        <f t="shared" si="7"/>
        <v>X</v>
      </c>
      <c r="U17" s="15">
        <f t="shared" si="8"/>
        <v>0</v>
      </c>
      <c r="V17" s="41"/>
      <c r="W17" s="30">
        <f t="shared" si="9"/>
        <v>0</v>
      </c>
      <c r="X17" s="39"/>
      <c r="Y17" s="10" t="str">
        <f t="shared" si="10"/>
        <v>X</v>
      </c>
      <c r="Z17" s="15">
        <f t="shared" si="11"/>
        <v>0</v>
      </c>
      <c r="AA17" s="41"/>
      <c r="AB17" s="30">
        <f t="shared" si="12"/>
        <v>0</v>
      </c>
      <c r="AC17" s="39"/>
      <c r="AD17" s="10" t="str">
        <f t="shared" si="13"/>
        <v>X</v>
      </c>
      <c r="AE17" s="15">
        <f t="shared" si="14"/>
        <v>0</v>
      </c>
      <c r="AF17" s="41"/>
      <c r="AG17" s="47">
        <f t="shared" si="15"/>
      </c>
      <c r="AH17" s="48">
        <f t="shared" si="16"/>
      </c>
      <c r="AI17" s="48">
        <f t="shared" si="17"/>
      </c>
      <c r="AJ17" s="48">
        <f t="shared" si="18"/>
      </c>
      <c r="AK17" s="49">
        <f t="shared" si="19"/>
      </c>
      <c r="AL17" s="53">
        <f t="shared" si="20"/>
      </c>
      <c r="AM17" s="48">
        <f t="shared" si="21"/>
      </c>
      <c r="AN17" s="48">
        <f t="shared" si="22"/>
      </c>
      <c r="AO17" s="48">
        <f t="shared" si="23"/>
      </c>
      <c r="AP17" s="49">
        <f t="shared" si="24"/>
      </c>
      <c r="AQ17" s="13">
        <f t="shared" si="25"/>
      </c>
      <c r="AR17" s="13">
        <f t="shared" si="26"/>
      </c>
      <c r="AS17" s="54" t="e">
        <f t="shared" si="27"/>
        <v>#VALUE!</v>
      </c>
      <c r="AT17" s="56">
        <f t="shared" si="28"/>
        <v>0</v>
      </c>
      <c r="AU17" s="56">
        <f t="shared" si="29"/>
        <v>0</v>
      </c>
      <c r="AV17" s="56">
        <f t="shared" si="30"/>
        <v>0</v>
      </c>
      <c r="AW17" s="56">
        <f t="shared" si="31"/>
        <v>0</v>
      </c>
      <c r="AX17" s="56">
        <f t="shared" si="32"/>
        <v>0</v>
      </c>
      <c r="AY17" s="58">
        <f t="shared" si="33"/>
        <v>9</v>
      </c>
      <c r="AZ17" s="58">
        <f t="shared" si="34"/>
        <v>9</v>
      </c>
      <c r="BA17" s="58">
        <f t="shared" si="35"/>
        <v>9</v>
      </c>
      <c r="BB17" s="58">
        <f t="shared" si="36"/>
        <v>9</v>
      </c>
      <c r="BC17" s="58">
        <f t="shared" si="37"/>
        <v>9</v>
      </c>
      <c r="BD17" s="58">
        <f t="shared" si="38"/>
        <v>9</v>
      </c>
      <c r="BE17" s="58" t="str">
        <f t="shared" si="39"/>
        <v>nee</v>
      </c>
    </row>
    <row r="18" spans="1:57" ht="24.75" customHeight="1">
      <c r="A18" s="34">
        <v>10</v>
      </c>
      <c r="B18" s="36"/>
      <c r="C18" s="18">
        <v>9</v>
      </c>
      <c r="D18" s="19">
        <v>29</v>
      </c>
      <c r="E18" s="19">
        <v>30</v>
      </c>
      <c r="F18" s="19">
        <v>12</v>
      </c>
      <c r="G18" s="61">
        <v>28</v>
      </c>
      <c r="H18" s="27">
        <f t="shared" si="0"/>
        <v>0</v>
      </c>
      <c r="I18" s="39"/>
      <c r="J18" s="10" t="str">
        <f t="shared" si="1"/>
        <v>X</v>
      </c>
      <c r="K18" s="15">
        <f t="shared" si="2"/>
        <v>0</v>
      </c>
      <c r="L18" s="41"/>
      <c r="M18" s="30">
        <f t="shared" si="3"/>
        <v>0</v>
      </c>
      <c r="N18" s="39"/>
      <c r="O18" s="10" t="str">
        <f t="shared" si="4"/>
        <v>X</v>
      </c>
      <c r="P18" s="15">
        <f t="shared" si="5"/>
        <v>0</v>
      </c>
      <c r="Q18" s="41"/>
      <c r="R18" s="30">
        <f t="shared" si="6"/>
        <v>0</v>
      </c>
      <c r="S18" s="39"/>
      <c r="T18" s="10" t="str">
        <f t="shared" si="7"/>
        <v>X</v>
      </c>
      <c r="U18" s="15">
        <f t="shared" si="8"/>
        <v>0</v>
      </c>
      <c r="V18" s="41"/>
      <c r="W18" s="30">
        <f t="shared" si="9"/>
        <v>0</v>
      </c>
      <c r="X18" s="39"/>
      <c r="Y18" s="10" t="str">
        <f t="shared" si="10"/>
        <v>X</v>
      </c>
      <c r="Z18" s="15">
        <f t="shared" si="11"/>
        <v>0</v>
      </c>
      <c r="AA18" s="41"/>
      <c r="AB18" s="30">
        <f t="shared" si="12"/>
        <v>0</v>
      </c>
      <c r="AC18" s="39"/>
      <c r="AD18" s="10" t="str">
        <f t="shared" si="13"/>
        <v>X</v>
      </c>
      <c r="AE18" s="15">
        <f t="shared" si="14"/>
        <v>0</v>
      </c>
      <c r="AF18" s="41"/>
      <c r="AG18" s="47">
        <f t="shared" si="15"/>
      </c>
      <c r="AH18" s="48">
        <f t="shared" si="16"/>
      </c>
      <c r="AI18" s="48">
        <f t="shared" si="17"/>
      </c>
      <c r="AJ18" s="48">
        <f t="shared" si="18"/>
      </c>
      <c r="AK18" s="49">
        <f t="shared" si="19"/>
      </c>
      <c r="AL18" s="53">
        <f t="shared" si="20"/>
      </c>
      <c r="AM18" s="48">
        <f t="shared" si="21"/>
      </c>
      <c r="AN18" s="48">
        <f t="shared" si="22"/>
      </c>
      <c r="AO18" s="48">
        <f t="shared" si="23"/>
      </c>
      <c r="AP18" s="49">
        <f t="shared" si="24"/>
      </c>
      <c r="AQ18" s="13">
        <f t="shared" si="25"/>
      </c>
      <c r="AR18" s="13">
        <f t="shared" si="26"/>
      </c>
      <c r="AS18" s="54" t="e">
        <f t="shared" si="27"/>
        <v>#VALUE!</v>
      </c>
      <c r="AT18" s="56">
        <f t="shared" si="28"/>
        <v>0</v>
      </c>
      <c r="AU18" s="56">
        <f t="shared" si="29"/>
        <v>0</v>
      </c>
      <c r="AV18" s="56">
        <f t="shared" si="30"/>
        <v>0</v>
      </c>
      <c r="AW18" s="56">
        <f t="shared" si="31"/>
        <v>0</v>
      </c>
      <c r="AX18" s="56">
        <f t="shared" si="32"/>
        <v>0</v>
      </c>
      <c r="AY18" s="58">
        <f t="shared" si="33"/>
        <v>10</v>
      </c>
      <c r="AZ18" s="58">
        <f t="shared" si="34"/>
        <v>10</v>
      </c>
      <c r="BA18" s="58">
        <f t="shared" si="35"/>
        <v>10</v>
      </c>
      <c r="BB18" s="58">
        <f t="shared" si="36"/>
        <v>10</v>
      </c>
      <c r="BC18" s="58">
        <f t="shared" si="37"/>
        <v>10</v>
      </c>
      <c r="BD18" s="58">
        <f t="shared" si="38"/>
        <v>10</v>
      </c>
      <c r="BE18" s="58" t="str">
        <f t="shared" si="39"/>
        <v>nee</v>
      </c>
    </row>
    <row r="19" spans="1:57" ht="24.75" customHeight="1">
      <c r="A19" s="34">
        <v>11</v>
      </c>
      <c r="B19" s="36"/>
      <c r="C19" s="20">
        <v>12</v>
      </c>
      <c r="D19" s="19">
        <v>28</v>
      </c>
      <c r="E19" s="19">
        <v>29</v>
      </c>
      <c r="F19" s="19">
        <v>9</v>
      </c>
      <c r="G19" s="61">
        <v>27</v>
      </c>
      <c r="H19" s="27">
        <f t="shared" si="0"/>
        <v>0</v>
      </c>
      <c r="I19" s="39"/>
      <c r="J19" s="10" t="str">
        <f t="shared" si="1"/>
        <v>X</v>
      </c>
      <c r="K19" s="15">
        <f t="shared" si="2"/>
        <v>0</v>
      </c>
      <c r="L19" s="41"/>
      <c r="M19" s="30">
        <f t="shared" si="3"/>
        <v>0</v>
      </c>
      <c r="N19" s="39"/>
      <c r="O19" s="10" t="str">
        <f t="shared" si="4"/>
        <v>X</v>
      </c>
      <c r="P19" s="15">
        <f t="shared" si="5"/>
        <v>0</v>
      </c>
      <c r="Q19" s="41"/>
      <c r="R19" s="30">
        <f t="shared" si="6"/>
        <v>0</v>
      </c>
      <c r="S19" s="39"/>
      <c r="T19" s="10" t="str">
        <f t="shared" si="7"/>
        <v>X</v>
      </c>
      <c r="U19" s="15">
        <f t="shared" si="8"/>
        <v>0</v>
      </c>
      <c r="V19" s="41"/>
      <c r="W19" s="30">
        <f t="shared" si="9"/>
        <v>0</v>
      </c>
      <c r="X19" s="39"/>
      <c r="Y19" s="10" t="str">
        <f t="shared" si="10"/>
        <v>X</v>
      </c>
      <c r="Z19" s="15">
        <f t="shared" si="11"/>
        <v>0</v>
      </c>
      <c r="AA19" s="41"/>
      <c r="AB19" s="30">
        <f t="shared" si="12"/>
        <v>0</v>
      </c>
      <c r="AC19" s="39"/>
      <c r="AD19" s="10" t="str">
        <f t="shared" si="13"/>
        <v>X</v>
      </c>
      <c r="AE19" s="15">
        <f t="shared" si="14"/>
        <v>0</v>
      </c>
      <c r="AF19" s="41"/>
      <c r="AG19" s="47">
        <f t="shared" si="15"/>
      </c>
      <c r="AH19" s="48">
        <f t="shared" si="16"/>
      </c>
      <c r="AI19" s="48">
        <f t="shared" si="17"/>
      </c>
      <c r="AJ19" s="48">
        <f t="shared" si="18"/>
      </c>
      <c r="AK19" s="49">
        <f t="shared" si="19"/>
      </c>
      <c r="AL19" s="53">
        <f t="shared" si="20"/>
      </c>
      <c r="AM19" s="48">
        <f t="shared" si="21"/>
      </c>
      <c r="AN19" s="48">
        <f t="shared" si="22"/>
      </c>
      <c r="AO19" s="48">
        <f t="shared" si="23"/>
      </c>
      <c r="AP19" s="49">
        <f t="shared" si="24"/>
      </c>
      <c r="AQ19" s="13">
        <f t="shared" si="25"/>
      </c>
      <c r="AR19" s="13">
        <f t="shared" si="26"/>
      </c>
      <c r="AS19" s="54" t="e">
        <f t="shared" si="27"/>
        <v>#VALUE!</v>
      </c>
      <c r="AT19" s="56">
        <f t="shared" si="28"/>
        <v>0</v>
      </c>
      <c r="AU19" s="56">
        <f t="shared" si="29"/>
        <v>0</v>
      </c>
      <c r="AV19" s="56">
        <f t="shared" si="30"/>
        <v>0</v>
      </c>
      <c r="AW19" s="56">
        <f t="shared" si="31"/>
        <v>0</v>
      </c>
      <c r="AX19" s="56">
        <f t="shared" si="32"/>
        <v>0</v>
      </c>
      <c r="AY19" s="58">
        <f t="shared" si="33"/>
        <v>11</v>
      </c>
      <c r="AZ19" s="58">
        <f t="shared" si="34"/>
        <v>11</v>
      </c>
      <c r="BA19" s="58">
        <f t="shared" si="35"/>
        <v>11</v>
      </c>
      <c r="BB19" s="58">
        <f t="shared" si="36"/>
        <v>11</v>
      </c>
      <c r="BC19" s="58">
        <f t="shared" si="37"/>
        <v>11</v>
      </c>
      <c r="BD19" s="58">
        <f t="shared" si="38"/>
        <v>11</v>
      </c>
      <c r="BE19" s="58" t="str">
        <f t="shared" si="39"/>
        <v>nee</v>
      </c>
    </row>
    <row r="20" spans="1:57" ht="24.75" customHeight="1">
      <c r="A20" s="34">
        <v>12</v>
      </c>
      <c r="B20" s="36"/>
      <c r="C20" s="18">
        <v>11</v>
      </c>
      <c r="D20" s="19">
        <v>27</v>
      </c>
      <c r="E20" s="19">
        <v>31</v>
      </c>
      <c r="F20" s="19">
        <v>10</v>
      </c>
      <c r="G20" s="61">
        <v>29</v>
      </c>
      <c r="H20" s="27">
        <f t="shared" si="0"/>
        <v>0</v>
      </c>
      <c r="I20" s="39"/>
      <c r="J20" s="10" t="str">
        <f t="shared" si="1"/>
        <v>X</v>
      </c>
      <c r="K20" s="15">
        <f t="shared" si="2"/>
        <v>0</v>
      </c>
      <c r="L20" s="41"/>
      <c r="M20" s="30">
        <f t="shared" si="3"/>
        <v>0</v>
      </c>
      <c r="N20" s="39"/>
      <c r="O20" s="10" t="str">
        <f t="shared" si="4"/>
        <v>X</v>
      </c>
      <c r="P20" s="15">
        <f t="shared" si="5"/>
        <v>0</v>
      </c>
      <c r="Q20" s="41"/>
      <c r="R20" s="30">
        <f t="shared" si="6"/>
        <v>0</v>
      </c>
      <c r="S20" s="39"/>
      <c r="T20" s="10" t="str">
        <f t="shared" si="7"/>
        <v>X</v>
      </c>
      <c r="U20" s="15">
        <f t="shared" si="8"/>
        <v>0</v>
      </c>
      <c r="V20" s="41"/>
      <c r="W20" s="30">
        <f t="shared" si="9"/>
        <v>0</v>
      </c>
      <c r="X20" s="39"/>
      <c r="Y20" s="10" t="str">
        <f t="shared" si="10"/>
        <v>X</v>
      </c>
      <c r="Z20" s="15">
        <f t="shared" si="11"/>
        <v>0</v>
      </c>
      <c r="AA20" s="41"/>
      <c r="AB20" s="30">
        <f t="shared" si="12"/>
        <v>0</v>
      </c>
      <c r="AC20" s="39"/>
      <c r="AD20" s="10" t="str">
        <f t="shared" si="13"/>
        <v>X</v>
      </c>
      <c r="AE20" s="15">
        <f t="shared" si="14"/>
        <v>0</v>
      </c>
      <c r="AF20" s="41"/>
      <c r="AG20" s="47">
        <f t="shared" si="15"/>
      </c>
      <c r="AH20" s="48">
        <f t="shared" si="16"/>
      </c>
      <c r="AI20" s="48">
        <f t="shared" si="17"/>
      </c>
      <c r="AJ20" s="48">
        <f t="shared" si="18"/>
      </c>
      <c r="AK20" s="49">
        <f t="shared" si="19"/>
      </c>
      <c r="AL20" s="53">
        <f t="shared" si="20"/>
      </c>
      <c r="AM20" s="48">
        <f t="shared" si="21"/>
      </c>
      <c r="AN20" s="48">
        <f t="shared" si="22"/>
      </c>
      <c r="AO20" s="48">
        <f t="shared" si="23"/>
      </c>
      <c r="AP20" s="49">
        <f t="shared" si="24"/>
      </c>
      <c r="AQ20" s="13">
        <f t="shared" si="25"/>
      </c>
      <c r="AR20" s="13">
        <f t="shared" si="26"/>
      </c>
      <c r="AS20" s="54" t="e">
        <f t="shared" si="27"/>
        <v>#VALUE!</v>
      </c>
      <c r="AT20" s="56">
        <f t="shared" si="28"/>
        <v>0</v>
      </c>
      <c r="AU20" s="56">
        <f t="shared" si="29"/>
        <v>0</v>
      </c>
      <c r="AV20" s="56">
        <f t="shared" si="30"/>
        <v>0</v>
      </c>
      <c r="AW20" s="56">
        <f t="shared" si="31"/>
        <v>0</v>
      </c>
      <c r="AX20" s="56">
        <f t="shared" si="32"/>
        <v>0</v>
      </c>
      <c r="AY20" s="58">
        <f t="shared" si="33"/>
        <v>12</v>
      </c>
      <c r="AZ20" s="58">
        <f t="shared" si="34"/>
        <v>12</v>
      </c>
      <c r="BA20" s="58">
        <f t="shared" si="35"/>
        <v>12</v>
      </c>
      <c r="BB20" s="58">
        <f t="shared" si="36"/>
        <v>12</v>
      </c>
      <c r="BC20" s="58">
        <f t="shared" si="37"/>
        <v>12</v>
      </c>
      <c r="BD20" s="58">
        <f t="shared" si="38"/>
        <v>12</v>
      </c>
      <c r="BE20" s="58" t="str">
        <f t="shared" si="39"/>
        <v>nee</v>
      </c>
    </row>
    <row r="21" spans="1:57" ht="24.75" customHeight="1">
      <c r="A21" s="34">
        <v>13</v>
      </c>
      <c r="B21" s="36"/>
      <c r="C21" s="18">
        <v>14</v>
      </c>
      <c r="D21" s="19">
        <v>26</v>
      </c>
      <c r="E21" s="19">
        <v>32</v>
      </c>
      <c r="F21" s="19">
        <v>15</v>
      </c>
      <c r="G21" s="61">
        <v>30</v>
      </c>
      <c r="H21" s="27">
        <f t="shared" si="0"/>
        <v>0</v>
      </c>
      <c r="I21" s="39"/>
      <c r="J21" s="10" t="str">
        <f t="shared" si="1"/>
        <v>X</v>
      </c>
      <c r="K21" s="15">
        <f t="shared" si="2"/>
        <v>0</v>
      </c>
      <c r="L21" s="41"/>
      <c r="M21" s="30">
        <f t="shared" si="3"/>
        <v>0</v>
      </c>
      <c r="N21" s="39"/>
      <c r="O21" s="10" t="str">
        <f t="shared" si="4"/>
        <v>X</v>
      </c>
      <c r="P21" s="15">
        <f t="shared" si="5"/>
        <v>0</v>
      </c>
      <c r="Q21" s="41"/>
      <c r="R21" s="30">
        <f t="shared" si="6"/>
        <v>0</v>
      </c>
      <c r="S21" s="39"/>
      <c r="T21" s="10" t="str">
        <f t="shared" si="7"/>
        <v>X</v>
      </c>
      <c r="U21" s="15">
        <f t="shared" si="8"/>
        <v>0</v>
      </c>
      <c r="V21" s="41"/>
      <c r="W21" s="30">
        <f t="shared" si="9"/>
        <v>0</v>
      </c>
      <c r="X21" s="39"/>
      <c r="Y21" s="10" t="str">
        <f t="shared" si="10"/>
        <v>X</v>
      </c>
      <c r="Z21" s="15">
        <f t="shared" si="11"/>
        <v>0</v>
      </c>
      <c r="AA21" s="41"/>
      <c r="AB21" s="30">
        <f t="shared" si="12"/>
        <v>0</v>
      </c>
      <c r="AC21" s="39"/>
      <c r="AD21" s="10" t="str">
        <f t="shared" si="13"/>
        <v>X</v>
      </c>
      <c r="AE21" s="15">
        <f t="shared" si="14"/>
        <v>0</v>
      </c>
      <c r="AF21" s="41"/>
      <c r="AG21" s="47">
        <f t="shared" si="15"/>
      </c>
      <c r="AH21" s="48">
        <f t="shared" si="16"/>
      </c>
      <c r="AI21" s="48">
        <f t="shared" si="17"/>
      </c>
      <c r="AJ21" s="48">
        <f t="shared" si="18"/>
      </c>
      <c r="AK21" s="49">
        <f t="shared" si="19"/>
      </c>
      <c r="AL21" s="53">
        <f t="shared" si="20"/>
      </c>
      <c r="AM21" s="48">
        <f t="shared" si="21"/>
      </c>
      <c r="AN21" s="48">
        <f t="shared" si="22"/>
      </c>
      <c r="AO21" s="48">
        <f t="shared" si="23"/>
      </c>
      <c r="AP21" s="49">
        <f t="shared" si="24"/>
      </c>
      <c r="AQ21" s="13">
        <f t="shared" si="25"/>
      </c>
      <c r="AR21" s="13">
        <f t="shared" si="26"/>
      </c>
      <c r="AS21" s="54" t="e">
        <f t="shared" si="27"/>
        <v>#VALUE!</v>
      </c>
      <c r="AT21" s="56">
        <f t="shared" si="28"/>
        <v>0</v>
      </c>
      <c r="AU21" s="56">
        <f t="shared" si="29"/>
        <v>0</v>
      </c>
      <c r="AV21" s="56">
        <f t="shared" si="30"/>
        <v>0</v>
      </c>
      <c r="AW21" s="56">
        <f t="shared" si="31"/>
        <v>0</v>
      </c>
      <c r="AX21" s="56">
        <f t="shared" si="32"/>
        <v>0</v>
      </c>
      <c r="AY21" s="58">
        <f t="shared" si="33"/>
        <v>13</v>
      </c>
      <c r="AZ21" s="58">
        <f t="shared" si="34"/>
        <v>13</v>
      </c>
      <c r="BA21" s="58">
        <f t="shared" si="35"/>
        <v>13</v>
      </c>
      <c r="BB21" s="58">
        <f t="shared" si="36"/>
        <v>13</v>
      </c>
      <c r="BC21" s="58">
        <f t="shared" si="37"/>
        <v>13</v>
      </c>
      <c r="BD21" s="58">
        <f t="shared" si="38"/>
        <v>13</v>
      </c>
      <c r="BE21" s="58" t="str">
        <f t="shared" si="39"/>
        <v>nee</v>
      </c>
    </row>
    <row r="22" spans="1:57" ht="24.75" customHeight="1">
      <c r="A22" s="34">
        <v>14</v>
      </c>
      <c r="B22" s="36"/>
      <c r="C22" s="18">
        <v>13</v>
      </c>
      <c r="D22" s="19">
        <v>25</v>
      </c>
      <c r="E22" s="19">
        <v>33</v>
      </c>
      <c r="F22" s="19">
        <v>16</v>
      </c>
      <c r="G22" s="61">
        <v>31</v>
      </c>
      <c r="H22" s="27">
        <f t="shared" si="0"/>
        <v>0</v>
      </c>
      <c r="I22" s="39"/>
      <c r="J22" s="10" t="str">
        <f t="shared" si="1"/>
        <v>X</v>
      </c>
      <c r="K22" s="15">
        <f t="shared" si="2"/>
        <v>0</v>
      </c>
      <c r="L22" s="41"/>
      <c r="M22" s="30">
        <f t="shared" si="3"/>
        <v>0</v>
      </c>
      <c r="N22" s="39"/>
      <c r="O22" s="10" t="str">
        <f t="shared" si="4"/>
        <v>X</v>
      </c>
      <c r="P22" s="15">
        <f t="shared" si="5"/>
        <v>0</v>
      </c>
      <c r="Q22" s="41"/>
      <c r="R22" s="30">
        <f t="shared" si="6"/>
        <v>0</v>
      </c>
      <c r="S22" s="39"/>
      <c r="T22" s="10" t="str">
        <f t="shared" si="7"/>
        <v>X</v>
      </c>
      <c r="U22" s="15">
        <f t="shared" si="8"/>
        <v>0</v>
      </c>
      <c r="V22" s="41"/>
      <c r="W22" s="30">
        <f t="shared" si="9"/>
        <v>0</v>
      </c>
      <c r="X22" s="39"/>
      <c r="Y22" s="10" t="str">
        <f t="shared" si="10"/>
        <v>X</v>
      </c>
      <c r="Z22" s="15">
        <f t="shared" si="11"/>
        <v>0</v>
      </c>
      <c r="AA22" s="41"/>
      <c r="AB22" s="30">
        <f t="shared" si="12"/>
        <v>0</v>
      </c>
      <c r="AC22" s="39"/>
      <c r="AD22" s="10" t="str">
        <f t="shared" si="13"/>
        <v>X</v>
      </c>
      <c r="AE22" s="15">
        <f t="shared" si="14"/>
        <v>0</v>
      </c>
      <c r="AF22" s="41"/>
      <c r="AG22" s="47">
        <f t="shared" si="15"/>
      </c>
      <c r="AH22" s="48">
        <f t="shared" si="16"/>
      </c>
      <c r="AI22" s="48">
        <f t="shared" si="17"/>
      </c>
      <c r="AJ22" s="48">
        <f t="shared" si="18"/>
      </c>
      <c r="AK22" s="49">
        <f t="shared" si="19"/>
      </c>
      <c r="AL22" s="53">
        <f t="shared" si="20"/>
      </c>
      <c r="AM22" s="48">
        <f t="shared" si="21"/>
      </c>
      <c r="AN22" s="48">
        <f t="shared" si="22"/>
      </c>
      <c r="AO22" s="48">
        <f t="shared" si="23"/>
      </c>
      <c r="AP22" s="49">
        <f t="shared" si="24"/>
      </c>
      <c r="AQ22" s="13">
        <f t="shared" si="25"/>
      </c>
      <c r="AR22" s="13">
        <f t="shared" si="26"/>
      </c>
      <c r="AS22" s="54" t="e">
        <f t="shared" si="27"/>
        <v>#VALUE!</v>
      </c>
      <c r="AT22" s="56">
        <f t="shared" si="28"/>
        <v>0</v>
      </c>
      <c r="AU22" s="56">
        <f t="shared" si="29"/>
        <v>0</v>
      </c>
      <c r="AV22" s="56">
        <f t="shared" si="30"/>
        <v>0</v>
      </c>
      <c r="AW22" s="56">
        <f t="shared" si="31"/>
        <v>0</v>
      </c>
      <c r="AX22" s="56">
        <f t="shared" si="32"/>
        <v>0</v>
      </c>
      <c r="AY22" s="58">
        <f t="shared" si="33"/>
        <v>14</v>
      </c>
      <c r="AZ22" s="58">
        <f t="shared" si="34"/>
        <v>14</v>
      </c>
      <c r="BA22" s="58">
        <f t="shared" si="35"/>
        <v>14</v>
      </c>
      <c r="BB22" s="58">
        <f t="shared" si="36"/>
        <v>14</v>
      </c>
      <c r="BC22" s="58">
        <f t="shared" si="37"/>
        <v>14</v>
      </c>
      <c r="BD22" s="58">
        <f t="shared" si="38"/>
        <v>14</v>
      </c>
      <c r="BE22" s="58" t="str">
        <f t="shared" si="39"/>
        <v>nee</v>
      </c>
    </row>
    <row r="23" spans="1:57" ht="24.75" customHeight="1">
      <c r="A23" s="34">
        <v>15</v>
      </c>
      <c r="B23" s="36"/>
      <c r="C23" s="18">
        <v>16</v>
      </c>
      <c r="D23" s="19">
        <v>24</v>
      </c>
      <c r="E23" s="19">
        <v>34</v>
      </c>
      <c r="F23" s="19">
        <v>13</v>
      </c>
      <c r="G23" s="61">
        <v>32</v>
      </c>
      <c r="H23" s="27">
        <f t="shared" si="0"/>
        <v>0</v>
      </c>
      <c r="I23" s="39"/>
      <c r="J23" s="10" t="str">
        <f t="shared" si="1"/>
        <v>X</v>
      </c>
      <c r="K23" s="15">
        <f t="shared" si="2"/>
        <v>0</v>
      </c>
      <c r="L23" s="41"/>
      <c r="M23" s="30">
        <f t="shared" si="3"/>
        <v>0</v>
      </c>
      <c r="N23" s="39"/>
      <c r="O23" s="10" t="str">
        <f t="shared" si="4"/>
        <v>X</v>
      </c>
      <c r="P23" s="15">
        <f t="shared" si="5"/>
        <v>0</v>
      </c>
      <c r="Q23" s="41"/>
      <c r="R23" s="30">
        <f t="shared" si="6"/>
        <v>0</v>
      </c>
      <c r="S23" s="39"/>
      <c r="T23" s="10" t="str">
        <f t="shared" si="7"/>
        <v>X</v>
      </c>
      <c r="U23" s="15">
        <f t="shared" si="8"/>
        <v>0</v>
      </c>
      <c r="V23" s="41"/>
      <c r="W23" s="30">
        <f t="shared" si="9"/>
        <v>0</v>
      </c>
      <c r="X23" s="39"/>
      <c r="Y23" s="10" t="str">
        <f t="shared" si="10"/>
        <v>X</v>
      </c>
      <c r="Z23" s="15">
        <f t="shared" si="11"/>
        <v>0</v>
      </c>
      <c r="AA23" s="41"/>
      <c r="AB23" s="30">
        <f t="shared" si="12"/>
        <v>0</v>
      </c>
      <c r="AC23" s="39"/>
      <c r="AD23" s="10" t="str">
        <f t="shared" si="13"/>
        <v>X</v>
      </c>
      <c r="AE23" s="15">
        <f t="shared" si="14"/>
        <v>0</v>
      </c>
      <c r="AF23" s="41"/>
      <c r="AG23" s="47">
        <f t="shared" si="15"/>
      </c>
      <c r="AH23" s="48">
        <f t="shared" si="16"/>
      </c>
      <c r="AI23" s="48">
        <f t="shared" si="17"/>
      </c>
      <c r="AJ23" s="48">
        <f t="shared" si="18"/>
      </c>
      <c r="AK23" s="49">
        <f t="shared" si="19"/>
      </c>
      <c r="AL23" s="53">
        <f t="shared" si="20"/>
      </c>
      <c r="AM23" s="48">
        <f t="shared" si="21"/>
      </c>
      <c r="AN23" s="48">
        <f t="shared" si="22"/>
      </c>
      <c r="AO23" s="48">
        <f t="shared" si="23"/>
      </c>
      <c r="AP23" s="49">
        <f t="shared" si="24"/>
      </c>
      <c r="AQ23" s="13">
        <f t="shared" si="25"/>
      </c>
      <c r="AR23" s="13">
        <f t="shared" si="26"/>
      </c>
      <c r="AS23" s="54" t="e">
        <f t="shared" si="27"/>
        <v>#VALUE!</v>
      </c>
      <c r="AT23" s="56">
        <f t="shared" si="28"/>
        <v>0</v>
      </c>
      <c r="AU23" s="56">
        <f t="shared" si="29"/>
        <v>0</v>
      </c>
      <c r="AV23" s="56">
        <f t="shared" si="30"/>
        <v>0</v>
      </c>
      <c r="AW23" s="56">
        <f t="shared" si="31"/>
        <v>0</v>
      </c>
      <c r="AX23" s="56">
        <f t="shared" si="32"/>
        <v>0</v>
      </c>
      <c r="AY23" s="58">
        <f t="shared" si="33"/>
        <v>15</v>
      </c>
      <c r="AZ23" s="58">
        <f t="shared" si="34"/>
        <v>15</v>
      </c>
      <c r="BA23" s="58">
        <f t="shared" si="35"/>
        <v>15</v>
      </c>
      <c r="BB23" s="58">
        <f t="shared" si="36"/>
        <v>15</v>
      </c>
      <c r="BC23" s="58">
        <f t="shared" si="37"/>
        <v>15</v>
      </c>
      <c r="BD23" s="58">
        <f t="shared" si="38"/>
        <v>15</v>
      </c>
      <c r="BE23" s="58" t="str">
        <f t="shared" si="39"/>
        <v>nee</v>
      </c>
    </row>
    <row r="24" spans="1:57" ht="24.75" customHeight="1">
      <c r="A24" s="34">
        <v>16</v>
      </c>
      <c r="B24" s="36"/>
      <c r="C24" s="18">
        <v>15</v>
      </c>
      <c r="D24" s="19">
        <v>23</v>
      </c>
      <c r="E24" s="19">
        <v>35</v>
      </c>
      <c r="F24" s="19">
        <v>14</v>
      </c>
      <c r="G24" s="61">
        <v>33</v>
      </c>
      <c r="H24" s="27">
        <f t="shared" si="0"/>
        <v>0</v>
      </c>
      <c r="I24" s="39"/>
      <c r="J24" s="10" t="str">
        <f t="shared" si="1"/>
        <v>X</v>
      </c>
      <c r="K24" s="15">
        <f t="shared" si="2"/>
        <v>0</v>
      </c>
      <c r="L24" s="41"/>
      <c r="M24" s="30">
        <f t="shared" si="3"/>
        <v>0</v>
      </c>
      <c r="N24" s="39"/>
      <c r="O24" s="10" t="str">
        <f t="shared" si="4"/>
        <v>X</v>
      </c>
      <c r="P24" s="15">
        <f t="shared" si="5"/>
        <v>0</v>
      </c>
      <c r="Q24" s="41"/>
      <c r="R24" s="30">
        <f t="shared" si="6"/>
        <v>0</v>
      </c>
      <c r="S24" s="39"/>
      <c r="T24" s="10" t="str">
        <f t="shared" si="7"/>
        <v>X</v>
      </c>
      <c r="U24" s="15">
        <f t="shared" si="8"/>
        <v>0</v>
      </c>
      <c r="V24" s="41"/>
      <c r="W24" s="30">
        <f t="shared" si="9"/>
        <v>0</v>
      </c>
      <c r="X24" s="39"/>
      <c r="Y24" s="10" t="str">
        <f t="shared" si="10"/>
        <v>X</v>
      </c>
      <c r="Z24" s="15">
        <f t="shared" si="11"/>
        <v>0</v>
      </c>
      <c r="AA24" s="41"/>
      <c r="AB24" s="30">
        <f t="shared" si="12"/>
        <v>0</v>
      </c>
      <c r="AC24" s="39"/>
      <c r="AD24" s="10" t="str">
        <f t="shared" si="13"/>
        <v>X</v>
      </c>
      <c r="AE24" s="15">
        <f t="shared" si="14"/>
        <v>0</v>
      </c>
      <c r="AF24" s="41"/>
      <c r="AG24" s="47">
        <f t="shared" si="15"/>
      </c>
      <c r="AH24" s="48">
        <f t="shared" si="16"/>
      </c>
      <c r="AI24" s="48">
        <f t="shared" si="17"/>
      </c>
      <c r="AJ24" s="48">
        <f t="shared" si="18"/>
      </c>
      <c r="AK24" s="49">
        <f t="shared" si="19"/>
      </c>
      <c r="AL24" s="53">
        <f t="shared" si="20"/>
      </c>
      <c r="AM24" s="48">
        <f t="shared" si="21"/>
      </c>
      <c r="AN24" s="48">
        <f t="shared" si="22"/>
      </c>
      <c r="AO24" s="48">
        <f t="shared" si="23"/>
      </c>
      <c r="AP24" s="49">
        <f t="shared" si="24"/>
      </c>
      <c r="AQ24" s="13">
        <f t="shared" si="25"/>
      </c>
      <c r="AR24" s="13">
        <f t="shared" si="26"/>
      </c>
      <c r="AS24" s="54" t="e">
        <f t="shared" si="27"/>
        <v>#VALUE!</v>
      </c>
      <c r="AT24" s="56">
        <f t="shared" si="28"/>
        <v>0</v>
      </c>
      <c r="AU24" s="56">
        <f t="shared" si="29"/>
        <v>0</v>
      </c>
      <c r="AV24" s="56">
        <f t="shared" si="30"/>
        <v>0</v>
      </c>
      <c r="AW24" s="56">
        <f t="shared" si="31"/>
        <v>0</v>
      </c>
      <c r="AX24" s="56">
        <f t="shared" si="32"/>
        <v>0</v>
      </c>
      <c r="AY24" s="58">
        <f t="shared" si="33"/>
        <v>16</v>
      </c>
      <c r="AZ24" s="58">
        <f t="shared" si="34"/>
        <v>16</v>
      </c>
      <c r="BA24" s="58">
        <f t="shared" si="35"/>
        <v>16</v>
      </c>
      <c r="BB24" s="58">
        <f t="shared" si="36"/>
        <v>16</v>
      </c>
      <c r="BC24" s="58">
        <f t="shared" si="37"/>
        <v>16</v>
      </c>
      <c r="BD24" s="58">
        <f t="shared" si="38"/>
        <v>16</v>
      </c>
      <c r="BE24" s="58" t="str">
        <f t="shared" si="39"/>
        <v>nee</v>
      </c>
    </row>
    <row r="25" spans="1:57" ht="24.75" customHeight="1">
      <c r="A25" s="34">
        <v>17</v>
      </c>
      <c r="B25" s="36"/>
      <c r="C25" s="20">
        <v>18</v>
      </c>
      <c r="D25" s="19">
        <v>22</v>
      </c>
      <c r="E25" s="63">
        <v>36</v>
      </c>
      <c r="F25" s="63">
        <v>37</v>
      </c>
      <c r="G25" s="62">
        <v>34</v>
      </c>
      <c r="H25" s="27">
        <f t="shared" si="0"/>
        <v>0</v>
      </c>
      <c r="I25" s="39"/>
      <c r="J25" s="10" t="str">
        <f t="shared" si="1"/>
        <v>X</v>
      </c>
      <c r="K25" s="15">
        <f t="shared" si="2"/>
        <v>0</v>
      </c>
      <c r="L25" s="41"/>
      <c r="M25" s="30">
        <f t="shared" si="3"/>
        <v>0</v>
      </c>
      <c r="N25" s="39"/>
      <c r="O25" s="10" t="str">
        <f t="shared" si="4"/>
        <v>X</v>
      </c>
      <c r="P25" s="15">
        <f t="shared" si="5"/>
        <v>0</v>
      </c>
      <c r="Q25" s="41"/>
      <c r="R25" s="30">
        <f t="shared" si="6"/>
        <v>0</v>
      </c>
      <c r="S25" s="39"/>
      <c r="T25" s="10" t="str">
        <f t="shared" si="7"/>
        <v>X</v>
      </c>
      <c r="U25" s="15">
        <f t="shared" si="8"/>
        <v>0</v>
      </c>
      <c r="V25" s="41"/>
      <c r="W25" s="30">
        <f t="shared" si="9"/>
        <v>0</v>
      </c>
      <c r="X25" s="39"/>
      <c r="Y25" s="10" t="str">
        <f t="shared" si="10"/>
        <v>X</v>
      </c>
      <c r="Z25" s="15">
        <f t="shared" si="11"/>
        <v>0</v>
      </c>
      <c r="AA25" s="41"/>
      <c r="AB25" s="30">
        <f t="shared" si="12"/>
        <v>0</v>
      </c>
      <c r="AC25" s="39"/>
      <c r="AD25" s="10" t="str">
        <f t="shared" si="13"/>
        <v>X</v>
      </c>
      <c r="AE25" s="15">
        <f t="shared" si="14"/>
        <v>0</v>
      </c>
      <c r="AF25" s="41"/>
      <c r="AG25" s="47">
        <f t="shared" si="15"/>
      </c>
      <c r="AH25" s="48">
        <f t="shared" si="16"/>
      </c>
      <c r="AI25" s="48">
        <f t="shared" si="17"/>
      </c>
      <c r="AJ25" s="48">
        <f t="shared" si="18"/>
      </c>
      <c r="AK25" s="49">
        <f t="shared" si="19"/>
      </c>
      <c r="AL25" s="53">
        <f t="shared" si="20"/>
      </c>
      <c r="AM25" s="48">
        <f t="shared" si="21"/>
      </c>
      <c r="AN25" s="48">
        <f t="shared" si="22"/>
      </c>
      <c r="AO25" s="48">
        <f t="shared" si="23"/>
      </c>
      <c r="AP25" s="49">
        <f t="shared" si="24"/>
      </c>
      <c r="AQ25" s="13">
        <f t="shared" si="25"/>
      </c>
      <c r="AR25" s="13">
        <f t="shared" si="26"/>
      </c>
      <c r="AS25" s="54" t="e">
        <f t="shared" si="27"/>
        <v>#VALUE!</v>
      </c>
      <c r="AT25" s="56">
        <f t="shared" si="28"/>
        <v>0</v>
      </c>
      <c r="AU25" s="56">
        <f t="shared" si="29"/>
        <v>0</v>
      </c>
      <c r="AV25" s="56">
        <f t="shared" si="30"/>
        <v>0</v>
      </c>
      <c r="AW25" s="56">
        <f t="shared" si="31"/>
        <v>0</v>
      </c>
      <c r="AX25" s="56">
        <f t="shared" si="32"/>
        <v>0</v>
      </c>
      <c r="AY25" s="58">
        <f t="shared" si="33"/>
        <v>17</v>
      </c>
      <c r="AZ25" s="58">
        <f t="shared" si="34"/>
        <v>17</v>
      </c>
      <c r="BA25" s="58">
        <f t="shared" si="35"/>
        <v>17</v>
      </c>
      <c r="BB25" s="58">
        <f t="shared" si="36"/>
        <v>17</v>
      </c>
      <c r="BC25" s="58">
        <f t="shared" si="37"/>
        <v>17</v>
      </c>
      <c r="BD25" s="58">
        <f t="shared" si="38"/>
        <v>17</v>
      </c>
      <c r="BE25" s="58" t="str">
        <f t="shared" si="39"/>
        <v>nee</v>
      </c>
    </row>
    <row r="26" spans="1:57" ht="24.75" customHeight="1">
      <c r="A26" s="34">
        <v>18</v>
      </c>
      <c r="B26" s="36"/>
      <c r="C26" s="18">
        <v>17</v>
      </c>
      <c r="D26" s="19">
        <v>20</v>
      </c>
      <c r="E26" s="19">
        <v>37</v>
      </c>
      <c r="F26" s="19">
        <v>19</v>
      </c>
      <c r="G26" s="61">
        <v>35</v>
      </c>
      <c r="H26" s="27">
        <f t="shared" si="0"/>
        <v>0</v>
      </c>
      <c r="I26" s="39"/>
      <c r="J26" s="10" t="str">
        <f t="shared" si="1"/>
        <v>X</v>
      </c>
      <c r="K26" s="15">
        <f t="shared" si="2"/>
        <v>0</v>
      </c>
      <c r="L26" s="41"/>
      <c r="M26" s="30">
        <f t="shared" si="3"/>
        <v>0</v>
      </c>
      <c r="N26" s="39"/>
      <c r="O26" s="10" t="str">
        <f t="shared" si="4"/>
        <v>X</v>
      </c>
      <c r="P26" s="15">
        <f t="shared" si="5"/>
        <v>0</v>
      </c>
      <c r="Q26" s="41"/>
      <c r="R26" s="30">
        <f t="shared" si="6"/>
        <v>0</v>
      </c>
      <c r="S26" s="39"/>
      <c r="T26" s="10" t="str">
        <f t="shared" si="7"/>
        <v>X</v>
      </c>
      <c r="U26" s="15">
        <f t="shared" si="8"/>
        <v>0</v>
      </c>
      <c r="V26" s="41"/>
      <c r="W26" s="30">
        <f t="shared" si="9"/>
        <v>0</v>
      </c>
      <c r="X26" s="39"/>
      <c r="Y26" s="10" t="str">
        <f t="shared" si="10"/>
        <v>X</v>
      </c>
      <c r="Z26" s="15">
        <f t="shared" si="11"/>
        <v>0</v>
      </c>
      <c r="AA26" s="41"/>
      <c r="AB26" s="30">
        <f t="shared" si="12"/>
        <v>0</v>
      </c>
      <c r="AC26" s="39"/>
      <c r="AD26" s="10" t="str">
        <f t="shared" si="13"/>
        <v>X</v>
      </c>
      <c r="AE26" s="15">
        <f t="shared" si="14"/>
        <v>0</v>
      </c>
      <c r="AF26" s="41"/>
      <c r="AG26" s="47">
        <f t="shared" si="15"/>
      </c>
      <c r="AH26" s="48">
        <f t="shared" si="16"/>
      </c>
      <c r="AI26" s="48">
        <f t="shared" si="17"/>
      </c>
      <c r="AJ26" s="48">
        <f t="shared" si="18"/>
      </c>
      <c r="AK26" s="49">
        <f t="shared" si="19"/>
      </c>
      <c r="AL26" s="53">
        <f t="shared" si="20"/>
      </c>
      <c r="AM26" s="48">
        <f t="shared" si="21"/>
      </c>
      <c r="AN26" s="48">
        <f t="shared" si="22"/>
      </c>
      <c r="AO26" s="48">
        <f t="shared" si="23"/>
      </c>
      <c r="AP26" s="49">
        <f t="shared" si="24"/>
      </c>
      <c r="AQ26" s="13">
        <f t="shared" si="25"/>
      </c>
      <c r="AR26" s="13">
        <f t="shared" si="26"/>
      </c>
      <c r="AS26" s="57" t="e">
        <f t="shared" si="27"/>
        <v>#VALUE!</v>
      </c>
      <c r="AT26" s="56">
        <f t="shared" si="28"/>
        <v>0</v>
      </c>
      <c r="AU26" s="56">
        <f t="shared" si="29"/>
        <v>0</v>
      </c>
      <c r="AV26" s="56">
        <f t="shared" si="30"/>
        <v>0</v>
      </c>
      <c r="AW26" s="56">
        <f t="shared" si="31"/>
        <v>0</v>
      </c>
      <c r="AX26" s="56">
        <f t="shared" si="32"/>
        <v>0</v>
      </c>
      <c r="AY26" s="56">
        <f t="shared" si="33"/>
        <v>18</v>
      </c>
      <c r="AZ26" s="56">
        <f t="shared" si="34"/>
        <v>18</v>
      </c>
      <c r="BA26" s="56">
        <f t="shared" si="35"/>
        <v>18</v>
      </c>
      <c r="BB26" s="56">
        <f t="shared" si="36"/>
        <v>18</v>
      </c>
      <c r="BC26" s="56">
        <f t="shared" si="37"/>
        <v>18</v>
      </c>
      <c r="BD26" s="56">
        <f t="shared" si="38"/>
        <v>18</v>
      </c>
      <c r="BE26" s="58" t="str">
        <f t="shared" si="39"/>
        <v>nee</v>
      </c>
    </row>
    <row r="27" spans="1:57" ht="24.75" customHeight="1">
      <c r="A27" s="34">
        <v>19</v>
      </c>
      <c r="B27" s="36"/>
      <c r="C27" s="18">
        <v>20</v>
      </c>
      <c r="D27" s="19">
        <v>21</v>
      </c>
      <c r="E27" s="63">
        <v>38</v>
      </c>
      <c r="F27" s="63">
        <v>18</v>
      </c>
      <c r="G27" s="62">
        <v>36</v>
      </c>
      <c r="H27" s="27">
        <f t="shared" si="0"/>
        <v>0</v>
      </c>
      <c r="I27" s="39"/>
      <c r="J27" s="10" t="str">
        <f t="shared" si="1"/>
        <v>X</v>
      </c>
      <c r="K27" s="15">
        <f t="shared" si="2"/>
        <v>0</v>
      </c>
      <c r="L27" s="41"/>
      <c r="M27" s="30">
        <f t="shared" si="3"/>
        <v>0</v>
      </c>
      <c r="N27" s="39"/>
      <c r="O27" s="10" t="str">
        <f t="shared" si="4"/>
        <v>X</v>
      </c>
      <c r="P27" s="15">
        <f t="shared" si="5"/>
        <v>0</v>
      </c>
      <c r="Q27" s="41"/>
      <c r="R27" s="30">
        <f t="shared" si="6"/>
        <v>0</v>
      </c>
      <c r="S27" s="39"/>
      <c r="T27" s="10" t="str">
        <f t="shared" si="7"/>
        <v>X</v>
      </c>
      <c r="U27" s="15">
        <f t="shared" si="8"/>
        <v>0</v>
      </c>
      <c r="V27" s="41"/>
      <c r="W27" s="30">
        <f t="shared" si="9"/>
        <v>0</v>
      </c>
      <c r="X27" s="39"/>
      <c r="Y27" s="10" t="str">
        <f t="shared" si="10"/>
        <v>X</v>
      </c>
      <c r="Z27" s="15">
        <f t="shared" si="11"/>
        <v>0</v>
      </c>
      <c r="AA27" s="41"/>
      <c r="AB27" s="30">
        <f t="shared" si="12"/>
        <v>0</v>
      </c>
      <c r="AC27" s="39"/>
      <c r="AD27" s="10" t="str">
        <f t="shared" si="13"/>
        <v>X</v>
      </c>
      <c r="AE27" s="15">
        <f t="shared" si="14"/>
        <v>0</v>
      </c>
      <c r="AF27" s="41"/>
      <c r="AG27" s="47">
        <f t="shared" si="15"/>
      </c>
      <c r="AH27" s="48">
        <f t="shared" si="16"/>
      </c>
      <c r="AI27" s="48">
        <f t="shared" si="17"/>
      </c>
      <c r="AJ27" s="48">
        <f t="shared" si="18"/>
      </c>
      <c r="AK27" s="49">
        <f t="shared" si="19"/>
      </c>
      <c r="AL27" s="53">
        <f t="shared" si="20"/>
      </c>
      <c r="AM27" s="48">
        <f t="shared" si="21"/>
      </c>
      <c r="AN27" s="48">
        <f t="shared" si="22"/>
      </c>
      <c r="AO27" s="48">
        <f t="shared" si="23"/>
      </c>
      <c r="AP27" s="49">
        <f t="shared" si="24"/>
      </c>
      <c r="AQ27" s="13">
        <f t="shared" si="25"/>
      </c>
      <c r="AR27" s="13">
        <f t="shared" si="26"/>
      </c>
      <c r="AS27" s="57" t="e">
        <f t="shared" si="27"/>
        <v>#VALUE!</v>
      </c>
      <c r="AT27" s="56">
        <f t="shared" si="28"/>
        <v>0</v>
      </c>
      <c r="AU27" s="56">
        <f t="shared" si="29"/>
        <v>0</v>
      </c>
      <c r="AV27" s="56">
        <f t="shared" si="30"/>
        <v>0</v>
      </c>
      <c r="AW27" s="56">
        <f t="shared" si="31"/>
        <v>0</v>
      </c>
      <c r="AX27" s="56">
        <f t="shared" si="32"/>
        <v>0</v>
      </c>
      <c r="AY27" s="56">
        <f t="shared" si="33"/>
        <v>19</v>
      </c>
      <c r="AZ27" s="56">
        <f t="shared" si="34"/>
        <v>19</v>
      </c>
      <c r="BA27" s="56">
        <f t="shared" si="35"/>
        <v>19</v>
      </c>
      <c r="BB27" s="56">
        <f t="shared" si="36"/>
        <v>19</v>
      </c>
      <c r="BC27" s="56">
        <f t="shared" si="37"/>
        <v>19</v>
      </c>
      <c r="BD27" s="56">
        <f t="shared" si="38"/>
        <v>19</v>
      </c>
      <c r="BE27" s="58" t="str">
        <f t="shared" si="39"/>
        <v>nee</v>
      </c>
    </row>
    <row r="28" spans="1:57" ht="24.75" customHeight="1">
      <c r="A28" s="34">
        <v>20</v>
      </c>
      <c r="B28" s="36"/>
      <c r="C28" s="18">
        <v>19</v>
      </c>
      <c r="D28" s="19">
        <v>18</v>
      </c>
      <c r="E28" s="19">
        <v>1</v>
      </c>
      <c r="F28" s="19">
        <v>38</v>
      </c>
      <c r="G28" s="61">
        <v>37</v>
      </c>
      <c r="H28" s="27">
        <f t="shared" si="0"/>
        <v>0</v>
      </c>
      <c r="I28" s="39"/>
      <c r="J28" s="10" t="str">
        <f t="shared" si="1"/>
        <v>X</v>
      </c>
      <c r="K28" s="15">
        <f t="shared" si="2"/>
        <v>0</v>
      </c>
      <c r="L28" s="41"/>
      <c r="M28" s="30">
        <f t="shared" si="3"/>
        <v>0</v>
      </c>
      <c r="N28" s="39"/>
      <c r="O28" s="10" t="str">
        <f t="shared" si="4"/>
        <v>X</v>
      </c>
      <c r="P28" s="15">
        <f t="shared" si="5"/>
        <v>0</v>
      </c>
      <c r="Q28" s="41"/>
      <c r="R28" s="30">
        <f t="shared" si="6"/>
        <v>0</v>
      </c>
      <c r="S28" s="39"/>
      <c r="T28" s="10" t="str">
        <f t="shared" si="7"/>
        <v>X</v>
      </c>
      <c r="U28" s="15">
        <f t="shared" si="8"/>
        <v>0</v>
      </c>
      <c r="V28" s="41"/>
      <c r="W28" s="30">
        <f t="shared" si="9"/>
        <v>0</v>
      </c>
      <c r="X28" s="39"/>
      <c r="Y28" s="10" t="str">
        <f t="shared" si="10"/>
        <v>X</v>
      </c>
      <c r="Z28" s="15">
        <f t="shared" si="11"/>
        <v>0</v>
      </c>
      <c r="AA28" s="41"/>
      <c r="AB28" s="30">
        <f t="shared" si="12"/>
        <v>0</v>
      </c>
      <c r="AC28" s="39"/>
      <c r="AD28" s="10" t="str">
        <f t="shared" si="13"/>
        <v>X</v>
      </c>
      <c r="AE28" s="15">
        <f t="shared" si="14"/>
        <v>0</v>
      </c>
      <c r="AF28" s="41"/>
      <c r="AG28" s="47">
        <f t="shared" si="15"/>
      </c>
      <c r="AH28" s="48">
        <f t="shared" si="16"/>
      </c>
      <c r="AI28" s="48">
        <f t="shared" si="17"/>
      </c>
      <c r="AJ28" s="48">
        <f t="shared" si="18"/>
      </c>
      <c r="AK28" s="49">
        <f t="shared" si="19"/>
      </c>
      <c r="AL28" s="53">
        <f t="shared" si="20"/>
      </c>
      <c r="AM28" s="48">
        <f t="shared" si="21"/>
      </c>
      <c r="AN28" s="48">
        <f t="shared" si="22"/>
      </c>
      <c r="AO28" s="48">
        <f t="shared" si="23"/>
      </c>
      <c r="AP28" s="49">
        <f t="shared" si="24"/>
      </c>
      <c r="AQ28" s="13">
        <f t="shared" si="25"/>
      </c>
      <c r="AR28" s="13">
        <f t="shared" si="26"/>
      </c>
      <c r="AS28" s="57" t="e">
        <f t="shared" si="27"/>
        <v>#VALUE!</v>
      </c>
      <c r="AT28" s="56">
        <f t="shared" si="28"/>
        <v>0</v>
      </c>
      <c r="AU28" s="56">
        <f t="shared" si="29"/>
        <v>0</v>
      </c>
      <c r="AV28" s="56">
        <f t="shared" si="30"/>
        <v>0</v>
      </c>
      <c r="AW28" s="56">
        <f t="shared" si="31"/>
        <v>0</v>
      </c>
      <c r="AX28" s="56">
        <f t="shared" si="32"/>
        <v>0</v>
      </c>
      <c r="AY28" s="56">
        <f t="shared" si="33"/>
        <v>20</v>
      </c>
      <c r="AZ28" s="56">
        <f t="shared" si="34"/>
        <v>20</v>
      </c>
      <c r="BA28" s="56">
        <f t="shared" si="35"/>
        <v>20</v>
      </c>
      <c r="BB28" s="56">
        <f t="shared" si="36"/>
        <v>20</v>
      </c>
      <c r="BC28" s="56">
        <f t="shared" si="37"/>
        <v>20</v>
      </c>
      <c r="BD28" s="56">
        <f t="shared" si="38"/>
        <v>20</v>
      </c>
      <c r="BE28" s="58" t="str">
        <f t="shared" si="39"/>
        <v>nee</v>
      </c>
    </row>
    <row r="29" spans="1:57" ht="24.75" customHeight="1">
      <c r="A29" s="34">
        <v>21</v>
      </c>
      <c r="B29" s="36"/>
      <c r="C29" s="18">
        <v>22</v>
      </c>
      <c r="D29" s="19">
        <v>19</v>
      </c>
      <c r="E29" s="63">
        <v>2</v>
      </c>
      <c r="F29" s="63">
        <v>23</v>
      </c>
      <c r="G29" s="62">
        <v>38</v>
      </c>
      <c r="H29" s="27">
        <f t="shared" si="0"/>
        <v>0</v>
      </c>
      <c r="I29" s="39"/>
      <c r="J29" s="10" t="str">
        <f t="shared" si="1"/>
        <v>X</v>
      </c>
      <c r="K29" s="15">
        <f t="shared" si="2"/>
        <v>0</v>
      </c>
      <c r="L29" s="41"/>
      <c r="M29" s="30">
        <f t="shared" si="3"/>
        <v>0</v>
      </c>
      <c r="N29" s="39"/>
      <c r="O29" s="10" t="str">
        <f t="shared" si="4"/>
        <v>X</v>
      </c>
      <c r="P29" s="15">
        <f t="shared" si="5"/>
        <v>0</v>
      </c>
      <c r="Q29" s="41"/>
      <c r="R29" s="30">
        <f t="shared" si="6"/>
        <v>0</v>
      </c>
      <c r="S29" s="39"/>
      <c r="T29" s="10" t="str">
        <f t="shared" si="7"/>
        <v>X</v>
      </c>
      <c r="U29" s="15">
        <f t="shared" si="8"/>
        <v>0</v>
      </c>
      <c r="V29" s="41"/>
      <c r="W29" s="30">
        <f t="shared" si="9"/>
        <v>0</v>
      </c>
      <c r="X29" s="39"/>
      <c r="Y29" s="10" t="str">
        <f t="shared" si="10"/>
        <v>X</v>
      </c>
      <c r="Z29" s="15">
        <f t="shared" si="11"/>
        <v>0</v>
      </c>
      <c r="AA29" s="41"/>
      <c r="AB29" s="30">
        <f t="shared" si="12"/>
        <v>0</v>
      </c>
      <c r="AC29" s="39"/>
      <c r="AD29" s="10" t="str">
        <f t="shared" si="13"/>
        <v>X</v>
      </c>
      <c r="AE29" s="15">
        <f t="shared" si="14"/>
        <v>0</v>
      </c>
      <c r="AF29" s="41"/>
      <c r="AG29" s="47">
        <f t="shared" si="15"/>
      </c>
      <c r="AH29" s="48">
        <f t="shared" si="16"/>
      </c>
      <c r="AI29" s="48">
        <f t="shared" si="17"/>
      </c>
      <c r="AJ29" s="48">
        <f t="shared" si="18"/>
      </c>
      <c r="AK29" s="49">
        <f t="shared" si="19"/>
      </c>
      <c r="AL29" s="53">
        <f t="shared" si="20"/>
      </c>
      <c r="AM29" s="48">
        <f t="shared" si="21"/>
      </c>
      <c r="AN29" s="48">
        <f t="shared" si="22"/>
      </c>
      <c r="AO29" s="48">
        <f t="shared" si="23"/>
      </c>
      <c r="AP29" s="49">
        <f t="shared" si="24"/>
      </c>
      <c r="AQ29" s="13">
        <f t="shared" si="25"/>
      </c>
      <c r="AR29" s="13">
        <f t="shared" si="26"/>
      </c>
      <c r="AS29" s="57" t="e">
        <f t="shared" si="27"/>
        <v>#VALUE!</v>
      </c>
      <c r="AT29" s="56">
        <f t="shared" si="28"/>
        <v>0</v>
      </c>
      <c r="AU29" s="56">
        <f t="shared" si="29"/>
        <v>0</v>
      </c>
      <c r="AV29" s="56">
        <f t="shared" si="30"/>
        <v>0</v>
      </c>
      <c r="AW29" s="56">
        <f t="shared" si="31"/>
        <v>0</v>
      </c>
      <c r="AX29" s="56">
        <f t="shared" si="32"/>
        <v>0</v>
      </c>
      <c r="AY29" s="56">
        <f t="shared" si="33"/>
        <v>21</v>
      </c>
      <c r="AZ29" s="56">
        <f t="shared" si="34"/>
        <v>21</v>
      </c>
      <c r="BA29" s="56">
        <f t="shared" si="35"/>
        <v>21</v>
      </c>
      <c r="BB29" s="56">
        <f t="shared" si="36"/>
        <v>21</v>
      </c>
      <c r="BC29" s="56">
        <f t="shared" si="37"/>
        <v>21</v>
      </c>
      <c r="BD29" s="56">
        <f t="shared" si="38"/>
        <v>21</v>
      </c>
      <c r="BE29" s="58" t="str">
        <f t="shared" si="39"/>
        <v>nee</v>
      </c>
    </row>
    <row r="30" spans="1:57" ht="24.75" customHeight="1">
      <c r="A30" s="34">
        <v>22</v>
      </c>
      <c r="B30" s="37"/>
      <c r="C30" s="18">
        <v>21</v>
      </c>
      <c r="D30" s="19">
        <v>17</v>
      </c>
      <c r="E30" s="19">
        <v>3</v>
      </c>
      <c r="F30" s="19">
        <v>24</v>
      </c>
      <c r="G30" s="61">
        <v>5</v>
      </c>
      <c r="H30" s="27">
        <f t="shared" si="0"/>
        <v>0</v>
      </c>
      <c r="I30" s="39"/>
      <c r="J30" s="10" t="str">
        <f t="shared" si="1"/>
        <v>X</v>
      </c>
      <c r="K30" s="15">
        <f t="shared" si="2"/>
        <v>0</v>
      </c>
      <c r="L30" s="41"/>
      <c r="M30" s="30">
        <f t="shared" si="3"/>
        <v>0</v>
      </c>
      <c r="N30" s="39"/>
      <c r="O30" s="10" t="str">
        <f t="shared" si="4"/>
        <v>X</v>
      </c>
      <c r="P30" s="15">
        <f t="shared" si="5"/>
        <v>0</v>
      </c>
      <c r="Q30" s="41"/>
      <c r="R30" s="30">
        <f t="shared" si="6"/>
        <v>0</v>
      </c>
      <c r="S30" s="39"/>
      <c r="T30" s="10" t="str">
        <f t="shared" si="7"/>
        <v>X</v>
      </c>
      <c r="U30" s="15">
        <f t="shared" si="8"/>
        <v>0</v>
      </c>
      <c r="V30" s="41"/>
      <c r="W30" s="30">
        <f t="shared" si="9"/>
        <v>0</v>
      </c>
      <c r="X30" s="39"/>
      <c r="Y30" s="10" t="str">
        <f t="shared" si="10"/>
        <v>X</v>
      </c>
      <c r="Z30" s="15">
        <f t="shared" si="11"/>
        <v>0</v>
      </c>
      <c r="AA30" s="41"/>
      <c r="AB30" s="30">
        <f t="shared" si="12"/>
        <v>0</v>
      </c>
      <c r="AC30" s="39"/>
      <c r="AD30" s="10" t="str">
        <f t="shared" si="13"/>
        <v>X</v>
      </c>
      <c r="AE30" s="15">
        <f t="shared" si="14"/>
        <v>0</v>
      </c>
      <c r="AF30" s="41"/>
      <c r="AG30" s="47">
        <f t="shared" si="15"/>
      </c>
      <c r="AH30" s="48">
        <f t="shared" si="16"/>
      </c>
      <c r="AI30" s="48">
        <f t="shared" si="17"/>
      </c>
      <c r="AJ30" s="48">
        <f t="shared" si="18"/>
      </c>
      <c r="AK30" s="49">
        <f t="shared" si="19"/>
      </c>
      <c r="AL30" s="53">
        <f t="shared" si="20"/>
      </c>
      <c r="AM30" s="48">
        <f t="shared" si="21"/>
      </c>
      <c r="AN30" s="48">
        <f t="shared" si="22"/>
      </c>
      <c r="AO30" s="48">
        <f t="shared" si="23"/>
      </c>
      <c r="AP30" s="49">
        <f t="shared" si="24"/>
      </c>
      <c r="AQ30" s="13">
        <f t="shared" si="25"/>
      </c>
      <c r="AR30" s="13">
        <f t="shared" si="26"/>
      </c>
      <c r="AS30" s="57" t="e">
        <f t="shared" si="27"/>
        <v>#VALUE!</v>
      </c>
      <c r="AT30" s="56">
        <f t="shared" si="28"/>
        <v>0</v>
      </c>
      <c r="AU30" s="56">
        <f t="shared" si="29"/>
        <v>0</v>
      </c>
      <c r="AV30" s="56">
        <f t="shared" si="30"/>
        <v>0</v>
      </c>
      <c r="AW30" s="56">
        <f t="shared" si="31"/>
        <v>0</v>
      </c>
      <c r="AX30" s="56">
        <f t="shared" si="32"/>
        <v>0</v>
      </c>
      <c r="AY30" s="56">
        <f t="shared" si="33"/>
        <v>22</v>
      </c>
      <c r="AZ30" s="56">
        <f t="shared" si="34"/>
        <v>22</v>
      </c>
      <c r="BA30" s="56">
        <f t="shared" si="35"/>
        <v>22</v>
      </c>
      <c r="BB30" s="56">
        <f t="shared" si="36"/>
        <v>22</v>
      </c>
      <c r="BC30" s="56">
        <f t="shared" si="37"/>
        <v>22</v>
      </c>
      <c r="BD30" s="56">
        <f t="shared" si="38"/>
        <v>22</v>
      </c>
      <c r="BE30" s="58" t="str">
        <f t="shared" si="39"/>
        <v>nee</v>
      </c>
    </row>
    <row r="31" spans="1:57" ht="24.75" customHeight="1">
      <c r="A31" s="34">
        <v>23</v>
      </c>
      <c r="B31" s="37"/>
      <c r="C31" s="18">
        <v>24</v>
      </c>
      <c r="D31" s="19">
        <v>16</v>
      </c>
      <c r="E31" s="63">
        <v>4</v>
      </c>
      <c r="F31" s="63">
        <v>21</v>
      </c>
      <c r="G31" s="62">
        <v>6</v>
      </c>
      <c r="H31" s="27">
        <f t="shared" si="0"/>
        <v>0</v>
      </c>
      <c r="I31" s="39"/>
      <c r="J31" s="10" t="str">
        <f t="shared" si="1"/>
        <v>X</v>
      </c>
      <c r="K31" s="15">
        <f t="shared" si="2"/>
        <v>0</v>
      </c>
      <c r="L31" s="41"/>
      <c r="M31" s="30">
        <f t="shared" si="3"/>
        <v>0</v>
      </c>
      <c r="N31" s="39"/>
      <c r="O31" s="10" t="str">
        <f t="shared" si="4"/>
        <v>X</v>
      </c>
      <c r="P31" s="15">
        <f t="shared" si="5"/>
        <v>0</v>
      </c>
      <c r="Q31" s="41"/>
      <c r="R31" s="30">
        <f t="shared" si="6"/>
        <v>0</v>
      </c>
      <c r="S31" s="39"/>
      <c r="T31" s="10" t="str">
        <f t="shared" si="7"/>
        <v>X</v>
      </c>
      <c r="U31" s="15">
        <f t="shared" si="8"/>
        <v>0</v>
      </c>
      <c r="V31" s="41"/>
      <c r="W31" s="30">
        <f t="shared" si="9"/>
        <v>0</v>
      </c>
      <c r="X31" s="39"/>
      <c r="Y31" s="10" t="str">
        <f t="shared" si="10"/>
        <v>X</v>
      </c>
      <c r="Z31" s="15">
        <f t="shared" si="11"/>
        <v>0</v>
      </c>
      <c r="AA31" s="41"/>
      <c r="AB31" s="30">
        <f t="shared" si="12"/>
        <v>0</v>
      </c>
      <c r="AC31" s="39"/>
      <c r="AD31" s="10" t="str">
        <f t="shared" si="13"/>
        <v>X</v>
      </c>
      <c r="AE31" s="15">
        <f t="shared" si="14"/>
        <v>0</v>
      </c>
      <c r="AF31" s="41"/>
      <c r="AG31" s="47">
        <f t="shared" si="15"/>
      </c>
      <c r="AH31" s="48">
        <f t="shared" si="16"/>
      </c>
      <c r="AI31" s="48">
        <f t="shared" si="17"/>
      </c>
      <c r="AJ31" s="48">
        <f t="shared" si="18"/>
      </c>
      <c r="AK31" s="49">
        <f t="shared" si="19"/>
      </c>
      <c r="AL31" s="53">
        <f t="shared" si="20"/>
      </c>
      <c r="AM31" s="48">
        <f t="shared" si="21"/>
      </c>
      <c r="AN31" s="48">
        <f t="shared" si="22"/>
      </c>
      <c r="AO31" s="48">
        <f t="shared" si="23"/>
      </c>
      <c r="AP31" s="49">
        <f t="shared" si="24"/>
      </c>
      <c r="AQ31" s="13">
        <f t="shared" si="25"/>
      </c>
      <c r="AR31" s="13">
        <f t="shared" si="26"/>
      </c>
      <c r="AS31" s="57" t="e">
        <f t="shared" si="27"/>
        <v>#VALUE!</v>
      </c>
      <c r="AT31" s="56">
        <f t="shared" si="28"/>
        <v>0</v>
      </c>
      <c r="AU31" s="56">
        <f t="shared" si="29"/>
        <v>0</v>
      </c>
      <c r="AV31" s="56">
        <f t="shared" si="30"/>
        <v>0</v>
      </c>
      <c r="AW31" s="56">
        <f t="shared" si="31"/>
        <v>0</v>
      </c>
      <c r="AX31" s="56">
        <f t="shared" si="32"/>
        <v>0</v>
      </c>
      <c r="AY31" s="56">
        <f t="shared" si="33"/>
        <v>23</v>
      </c>
      <c r="AZ31" s="56">
        <f t="shared" si="34"/>
        <v>23</v>
      </c>
      <c r="BA31" s="56">
        <f t="shared" si="35"/>
        <v>23</v>
      </c>
      <c r="BB31" s="56">
        <f t="shared" si="36"/>
        <v>23</v>
      </c>
      <c r="BC31" s="56">
        <f t="shared" si="37"/>
        <v>23</v>
      </c>
      <c r="BD31" s="56">
        <f t="shared" si="38"/>
        <v>23</v>
      </c>
      <c r="BE31" s="58" t="str">
        <f t="shared" si="39"/>
        <v>nee</v>
      </c>
    </row>
    <row r="32" spans="1:57" ht="24.75" customHeight="1">
      <c r="A32" s="34">
        <v>24</v>
      </c>
      <c r="B32" s="37"/>
      <c r="C32" s="18">
        <v>23</v>
      </c>
      <c r="D32" s="19">
        <v>15</v>
      </c>
      <c r="E32" s="19">
        <v>5</v>
      </c>
      <c r="F32" s="19">
        <v>22</v>
      </c>
      <c r="G32" s="61">
        <v>7</v>
      </c>
      <c r="H32" s="27">
        <f t="shared" si="0"/>
        <v>0</v>
      </c>
      <c r="I32" s="39"/>
      <c r="J32" s="10" t="str">
        <f t="shared" si="1"/>
        <v>X</v>
      </c>
      <c r="K32" s="15">
        <f t="shared" si="2"/>
        <v>0</v>
      </c>
      <c r="L32" s="41"/>
      <c r="M32" s="30">
        <f t="shared" si="3"/>
        <v>0</v>
      </c>
      <c r="N32" s="39"/>
      <c r="O32" s="10" t="str">
        <f t="shared" si="4"/>
        <v>X</v>
      </c>
      <c r="P32" s="15">
        <f t="shared" si="5"/>
        <v>0</v>
      </c>
      <c r="Q32" s="41"/>
      <c r="R32" s="30">
        <f t="shared" si="6"/>
        <v>0</v>
      </c>
      <c r="S32" s="39"/>
      <c r="T32" s="10" t="str">
        <f t="shared" si="7"/>
        <v>X</v>
      </c>
      <c r="U32" s="15">
        <f t="shared" si="8"/>
        <v>0</v>
      </c>
      <c r="V32" s="41"/>
      <c r="W32" s="30">
        <f t="shared" si="9"/>
        <v>0</v>
      </c>
      <c r="X32" s="39"/>
      <c r="Y32" s="10" t="str">
        <f t="shared" si="10"/>
        <v>X</v>
      </c>
      <c r="Z32" s="15">
        <f t="shared" si="11"/>
        <v>0</v>
      </c>
      <c r="AA32" s="41"/>
      <c r="AB32" s="30">
        <f t="shared" si="12"/>
        <v>0</v>
      </c>
      <c r="AC32" s="39"/>
      <c r="AD32" s="10" t="str">
        <f t="shared" si="13"/>
        <v>X</v>
      </c>
      <c r="AE32" s="15">
        <f t="shared" si="14"/>
        <v>0</v>
      </c>
      <c r="AF32" s="41"/>
      <c r="AG32" s="47">
        <f t="shared" si="15"/>
      </c>
      <c r="AH32" s="48">
        <f t="shared" si="16"/>
      </c>
      <c r="AI32" s="48">
        <f t="shared" si="17"/>
      </c>
      <c r="AJ32" s="48">
        <f t="shared" si="18"/>
      </c>
      <c r="AK32" s="49">
        <f t="shared" si="19"/>
      </c>
      <c r="AL32" s="53">
        <f t="shared" si="20"/>
      </c>
      <c r="AM32" s="48">
        <f t="shared" si="21"/>
      </c>
      <c r="AN32" s="48">
        <f t="shared" si="22"/>
      </c>
      <c r="AO32" s="48">
        <f t="shared" si="23"/>
      </c>
      <c r="AP32" s="49">
        <f t="shared" si="24"/>
      </c>
      <c r="AQ32" s="13">
        <f t="shared" si="25"/>
      </c>
      <c r="AR32" s="13">
        <f t="shared" si="26"/>
      </c>
      <c r="AS32" s="57" t="e">
        <f t="shared" si="27"/>
        <v>#VALUE!</v>
      </c>
      <c r="AT32" s="56">
        <f t="shared" si="28"/>
        <v>0</v>
      </c>
      <c r="AU32" s="56">
        <f t="shared" si="29"/>
        <v>0</v>
      </c>
      <c r="AV32" s="56">
        <f t="shared" si="30"/>
        <v>0</v>
      </c>
      <c r="AW32" s="56">
        <f t="shared" si="31"/>
        <v>0</v>
      </c>
      <c r="AX32" s="56">
        <f t="shared" si="32"/>
        <v>0</v>
      </c>
      <c r="AY32" s="56">
        <f t="shared" si="33"/>
        <v>24</v>
      </c>
      <c r="AZ32" s="56">
        <f t="shared" si="34"/>
        <v>24</v>
      </c>
      <c r="BA32" s="56">
        <f t="shared" si="35"/>
        <v>24</v>
      </c>
      <c r="BB32" s="56">
        <f t="shared" si="36"/>
        <v>24</v>
      </c>
      <c r="BC32" s="56">
        <f t="shared" si="37"/>
        <v>24</v>
      </c>
      <c r="BD32" s="56">
        <f t="shared" si="38"/>
        <v>24</v>
      </c>
      <c r="BE32" s="58" t="str">
        <f t="shared" si="39"/>
        <v>nee</v>
      </c>
    </row>
    <row r="33" spans="1:57" ht="24.75" customHeight="1">
      <c r="A33" s="34">
        <v>25</v>
      </c>
      <c r="B33" s="37"/>
      <c r="C33" s="22">
        <v>26</v>
      </c>
      <c r="D33" s="19">
        <v>14</v>
      </c>
      <c r="E33" s="63">
        <v>6</v>
      </c>
      <c r="F33" s="63">
        <v>27</v>
      </c>
      <c r="G33" s="62">
        <v>8</v>
      </c>
      <c r="H33" s="27">
        <f t="shared" si="0"/>
        <v>0</v>
      </c>
      <c r="I33" s="39"/>
      <c r="J33" s="10" t="str">
        <f t="shared" si="1"/>
        <v>X</v>
      </c>
      <c r="K33" s="15">
        <f t="shared" si="2"/>
        <v>0</v>
      </c>
      <c r="L33" s="41"/>
      <c r="M33" s="30">
        <f t="shared" si="3"/>
        <v>0</v>
      </c>
      <c r="N33" s="39"/>
      <c r="O33" s="10" t="str">
        <f t="shared" si="4"/>
        <v>X</v>
      </c>
      <c r="P33" s="15">
        <f t="shared" si="5"/>
        <v>0</v>
      </c>
      <c r="Q33" s="41"/>
      <c r="R33" s="30">
        <f t="shared" si="6"/>
        <v>0</v>
      </c>
      <c r="S33" s="39"/>
      <c r="T33" s="10" t="str">
        <f t="shared" si="7"/>
        <v>X</v>
      </c>
      <c r="U33" s="15">
        <f t="shared" si="8"/>
        <v>0</v>
      </c>
      <c r="V33" s="41"/>
      <c r="W33" s="30">
        <f t="shared" si="9"/>
        <v>0</v>
      </c>
      <c r="X33" s="39"/>
      <c r="Y33" s="10" t="str">
        <f t="shared" si="10"/>
        <v>X</v>
      </c>
      <c r="Z33" s="15">
        <f t="shared" si="11"/>
        <v>0</v>
      </c>
      <c r="AA33" s="41"/>
      <c r="AB33" s="30">
        <f t="shared" si="12"/>
        <v>0</v>
      </c>
      <c r="AC33" s="39"/>
      <c r="AD33" s="10" t="str">
        <f t="shared" si="13"/>
        <v>X</v>
      </c>
      <c r="AE33" s="15">
        <f t="shared" si="14"/>
        <v>0</v>
      </c>
      <c r="AF33" s="41"/>
      <c r="AG33" s="47">
        <f t="shared" si="15"/>
      </c>
      <c r="AH33" s="48">
        <f t="shared" si="16"/>
      </c>
      <c r="AI33" s="48">
        <f t="shared" si="17"/>
      </c>
      <c r="AJ33" s="48">
        <f t="shared" si="18"/>
      </c>
      <c r="AK33" s="49">
        <f t="shared" si="19"/>
      </c>
      <c r="AL33" s="53">
        <f t="shared" si="20"/>
      </c>
      <c r="AM33" s="48">
        <f t="shared" si="21"/>
      </c>
      <c r="AN33" s="48">
        <f t="shared" si="22"/>
      </c>
      <c r="AO33" s="48">
        <f t="shared" si="23"/>
      </c>
      <c r="AP33" s="49">
        <f t="shared" si="24"/>
      </c>
      <c r="AQ33" s="13">
        <f t="shared" si="25"/>
      </c>
      <c r="AR33" s="13">
        <f t="shared" si="26"/>
      </c>
      <c r="AS33" s="57" t="e">
        <f t="shared" si="27"/>
        <v>#VALUE!</v>
      </c>
      <c r="AT33" s="56">
        <f t="shared" si="28"/>
        <v>0</v>
      </c>
      <c r="AU33" s="56">
        <f t="shared" si="29"/>
        <v>0</v>
      </c>
      <c r="AV33" s="56">
        <f t="shared" si="30"/>
        <v>0</v>
      </c>
      <c r="AW33" s="56">
        <f t="shared" si="31"/>
        <v>0</v>
      </c>
      <c r="AX33" s="56">
        <f t="shared" si="32"/>
        <v>0</v>
      </c>
      <c r="AY33" s="56">
        <f t="shared" si="33"/>
        <v>25</v>
      </c>
      <c r="AZ33" s="56">
        <f t="shared" si="34"/>
        <v>25</v>
      </c>
      <c r="BA33" s="56">
        <f t="shared" si="35"/>
        <v>25</v>
      </c>
      <c r="BB33" s="56">
        <f t="shared" si="36"/>
        <v>25</v>
      </c>
      <c r="BC33" s="56">
        <f t="shared" si="37"/>
        <v>25</v>
      </c>
      <c r="BD33" s="56">
        <f t="shared" si="38"/>
        <v>25</v>
      </c>
      <c r="BE33" s="58" t="str">
        <f t="shared" si="39"/>
        <v>nee</v>
      </c>
    </row>
    <row r="34" spans="1:57" ht="24.75" customHeight="1">
      <c r="A34" s="34">
        <v>26</v>
      </c>
      <c r="B34" s="36"/>
      <c r="C34" s="18">
        <v>25</v>
      </c>
      <c r="D34" s="19">
        <v>13</v>
      </c>
      <c r="E34" s="19">
        <v>7</v>
      </c>
      <c r="F34" s="19">
        <v>28</v>
      </c>
      <c r="G34" s="61">
        <v>9</v>
      </c>
      <c r="H34" s="27">
        <f t="shared" si="0"/>
        <v>0</v>
      </c>
      <c r="I34" s="39"/>
      <c r="J34" s="10" t="str">
        <f t="shared" si="1"/>
        <v>X</v>
      </c>
      <c r="K34" s="15">
        <f t="shared" si="2"/>
        <v>0</v>
      </c>
      <c r="L34" s="41"/>
      <c r="M34" s="30">
        <f t="shared" si="3"/>
        <v>0</v>
      </c>
      <c r="N34" s="39"/>
      <c r="O34" s="10" t="str">
        <f t="shared" si="4"/>
        <v>X</v>
      </c>
      <c r="P34" s="15">
        <f t="shared" si="5"/>
        <v>0</v>
      </c>
      <c r="Q34" s="41"/>
      <c r="R34" s="30">
        <f t="shared" si="6"/>
        <v>0</v>
      </c>
      <c r="S34" s="39"/>
      <c r="T34" s="10" t="str">
        <f t="shared" si="7"/>
        <v>X</v>
      </c>
      <c r="U34" s="15">
        <f t="shared" si="8"/>
        <v>0</v>
      </c>
      <c r="V34" s="41"/>
      <c r="W34" s="30">
        <f t="shared" si="9"/>
        <v>0</v>
      </c>
      <c r="X34" s="39"/>
      <c r="Y34" s="10" t="str">
        <f t="shared" si="10"/>
        <v>X</v>
      </c>
      <c r="Z34" s="15">
        <f t="shared" si="11"/>
        <v>0</v>
      </c>
      <c r="AA34" s="41"/>
      <c r="AB34" s="30">
        <f t="shared" si="12"/>
        <v>0</v>
      </c>
      <c r="AC34" s="39"/>
      <c r="AD34" s="10" t="str">
        <f t="shared" si="13"/>
        <v>X</v>
      </c>
      <c r="AE34" s="15">
        <f t="shared" si="14"/>
        <v>0</v>
      </c>
      <c r="AF34" s="41"/>
      <c r="AG34" s="47">
        <f t="shared" si="15"/>
      </c>
      <c r="AH34" s="48">
        <f t="shared" si="16"/>
      </c>
      <c r="AI34" s="48">
        <f t="shared" si="17"/>
      </c>
      <c r="AJ34" s="48">
        <f t="shared" si="18"/>
      </c>
      <c r="AK34" s="49">
        <f t="shared" si="19"/>
      </c>
      <c r="AL34" s="53">
        <f t="shared" si="20"/>
      </c>
      <c r="AM34" s="48">
        <f t="shared" si="21"/>
      </c>
      <c r="AN34" s="48">
        <f t="shared" si="22"/>
      </c>
      <c r="AO34" s="48">
        <f t="shared" si="23"/>
      </c>
      <c r="AP34" s="49">
        <f t="shared" si="24"/>
      </c>
      <c r="AQ34" s="13">
        <f t="shared" si="25"/>
      </c>
      <c r="AR34" s="13">
        <f t="shared" si="26"/>
      </c>
      <c r="AS34" s="57" t="e">
        <f t="shared" si="27"/>
        <v>#VALUE!</v>
      </c>
      <c r="AT34" s="56">
        <f t="shared" si="28"/>
        <v>0</v>
      </c>
      <c r="AU34" s="56">
        <f t="shared" si="29"/>
        <v>0</v>
      </c>
      <c r="AV34" s="56">
        <f t="shared" si="30"/>
        <v>0</v>
      </c>
      <c r="AW34" s="56">
        <f t="shared" si="31"/>
        <v>0</v>
      </c>
      <c r="AX34" s="56">
        <f t="shared" si="32"/>
        <v>0</v>
      </c>
      <c r="AY34" s="56">
        <f t="shared" si="33"/>
        <v>26</v>
      </c>
      <c r="AZ34" s="56">
        <f t="shared" si="34"/>
        <v>26</v>
      </c>
      <c r="BA34" s="56">
        <f t="shared" si="35"/>
        <v>26</v>
      </c>
      <c r="BB34" s="56">
        <f t="shared" si="36"/>
        <v>26</v>
      </c>
      <c r="BC34" s="56">
        <f t="shared" si="37"/>
        <v>26</v>
      </c>
      <c r="BD34" s="56">
        <f t="shared" si="38"/>
        <v>26</v>
      </c>
      <c r="BE34" s="58" t="str">
        <f t="shared" si="39"/>
        <v>nee</v>
      </c>
    </row>
    <row r="35" spans="1:57" ht="24.75" customHeight="1">
      <c r="A35" s="34">
        <v>27</v>
      </c>
      <c r="B35" s="37"/>
      <c r="C35" s="22">
        <v>28</v>
      </c>
      <c r="D35" s="19">
        <v>12</v>
      </c>
      <c r="E35" s="63">
        <v>8</v>
      </c>
      <c r="F35" s="63">
        <v>25</v>
      </c>
      <c r="G35" s="62">
        <v>11</v>
      </c>
      <c r="H35" s="27">
        <f t="shared" si="0"/>
        <v>0</v>
      </c>
      <c r="I35" s="39"/>
      <c r="J35" s="10" t="str">
        <f t="shared" si="1"/>
        <v>X</v>
      </c>
      <c r="K35" s="15">
        <f t="shared" si="2"/>
        <v>0</v>
      </c>
      <c r="L35" s="41"/>
      <c r="M35" s="30">
        <f t="shared" si="3"/>
        <v>0</v>
      </c>
      <c r="N35" s="39"/>
      <c r="O35" s="10" t="str">
        <f t="shared" si="4"/>
        <v>X</v>
      </c>
      <c r="P35" s="15">
        <f t="shared" si="5"/>
        <v>0</v>
      </c>
      <c r="Q35" s="41"/>
      <c r="R35" s="30">
        <f t="shared" si="6"/>
        <v>0</v>
      </c>
      <c r="S35" s="39"/>
      <c r="T35" s="10" t="str">
        <f t="shared" si="7"/>
        <v>X</v>
      </c>
      <c r="U35" s="15">
        <f t="shared" si="8"/>
        <v>0</v>
      </c>
      <c r="V35" s="41"/>
      <c r="W35" s="30">
        <f t="shared" si="9"/>
        <v>0</v>
      </c>
      <c r="X35" s="39"/>
      <c r="Y35" s="10" t="str">
        <f t="shared" si="10"/>
        <v>X</v>
      </c>
      <c r="Z35" s="15">
        <f t="shared" si="11"/>
        <v>0</v>
      </c>
      <c r="AA35" s="41"/>
      <c r="AB35" s="30">
        <f t="shared" si="12"/>
        <v>0</v>
      </c>
      <c r="AC35" s="39"/>
      <c r="AD35" s="10" t="str">
        <f t="shared" si="13"/>
        <v>X</v>
      </c>
      <c r="AE35" s="15">
        <f t="shared" si="14"/>
        <v>0</v>
      </c>
      <c r="AF35" s="41"/>
      <c r="AG35" s="47">
        <f t="shared" si="15"/>
      </c>
      <c r="AH35" s="48">
        <f t="shared" si="16"/>
      </c>
      <c r="AI35" s="48">
        <f t="shared" si="17"/>
      </c>
      <c r="AJ35" s="48">
        <f t="shared" si="18"/>
      </c>
      <c r="AK35" s="49">
        <f t="shared" si="19"/>
      </c>
      <c r="AL35" s="53">
        <f t="shared" si="20"/>
      </c>
      <c r="AM35" s="48">
        <f t="shared" si="21"/>
      </c>
      <c r="AN35" s="48">
        <f t="shared" si="22"/>
      </c>
      <c r="AO35" s="48">
        <f t="shared" si="23"/>
      </c>
      <c r="AP35" s="49">
        <f t="shared" si="24"/>
      </c>
      <c r="AQ35" s="13">
        <f t="shared" si="25"/>
      </c>
      <c r="AR35" s="13">
        <f t="shared" si="26"/>
      </c>
      <c r="AS35" s="57" t="e">
        <f t="shared" si="27"/>
        <v>#VALUE!</v>
      </c>
      <c r="AT35" s="56">
        <f t="shared" si="28"/>
        <v>0</v>
      </c>
      <c r="AU35" s="56">
        <f t="shared" si="29"/>
        <v>0</v>
      </c>
      <c r="AV35" s="56">
        <f t="shared" si="30"/>
        <v>0</v>
      </c>
      <c r="AW35" s="56">
        <f t="shared" si="31"/>
        <v>0</v>
      </c>
      <c r="AX35" s="56">
        <f t="shared" si="32"/>
        <v>0</v>
      </c>
      <c r="AY35" s="56">
        <f t="shared" si="33"/>
        <v>27</v>
      </c>
      <c r="AZ35" s="56">
        <f t="shared" si="34"/>
        <v>27</v>
      </c>
      <c r="BA35" s="56">
        <f t="shared" si="35"/>
        <v>27</v>
      </c>
      <c r="BB35" s="56">
        <f t="shared" si="36"/>
        <v>27</v>
      </c>
      <c r="BC35" s="56">
        <f t="shared" si="37"/>
        <v>27</v>
      </c>
      <c r="BD35" s="56">
        <f t="shared" si="38"/>
        <v>27</v>
      </c>
      <c r="BE35" s="58" t="str">
        <f t="shared" si="39"/>
        <v>nee</v>
      </c>
    </row>
    <row r="36" spans="1:57" ht="24.75" customHeight="1">
      <c r="A36" s="34">
        <v>28</v>
      </c>
      <c r="B36" s="36"/>
      <c r="C36" s="18">
        <v>27</v>
      </c>
      <c r="D36" s="19">
        <v>11</v>
      </c>
      <c r="E36" s="19">
        <v>9</v>
      </c>
      <c r="F36" s="19">
        <v>26</v>
      </c>
      <c r="G36" s="61">
        <v>10</v>
      </c>
      <c r="H36" s="27">
        <f t="shared" si="0"/>
        <v>0</v>
      </c>
      <c r="I36" s="39"/>
      <c r="J36" s="10" t="str">
        <f t="shared" si="1"/>
        <v>X</v>
      </c>
      <c r="K36" s="15">
        <f t="shared" si="2"/>
        <v>0</v>
      </c>
      <c r="L36" s="41"/>
      <c r="M36" s="30">
        <f t="shared" si="3"/>
        <v>0</v>
      </c>
      <c r="N36" s="39"/>
      <c r="O36" s="10" t="str">
        <f t="shared" si="4"/>
        <v>X</v>
      </c>
      <c r="P36" s="15">
        <f t="shared" si="5"/>
        <v>0</v>
      </c>
      <c r="Q36" s="41"/>
      <c r="R36" s="30">
        <f t="shared" si="6"/>
        <v>0</v>
      </c>
      <c r="S36" s="39"/>
      <c r="T36" s="10" t="str">
        <f t="shared" si="7"/>
        <v>X</v>
      </c>
      <c r="U36" s="15">
        <f t="shared" si="8"/>
        <v>0</v>
      </c>
      <c r="V36" s="41"/>
      <c r="W36" s="30">
        <f t="shared" si="9"/>
        <v>0</v>
      </c>
      <c r="X36" s="39"/>
      <c r="Y36" s="10" t="str">
        <f t="shared" si="10"/>
        <v>X</v>
      </c>
      <c r="Z36" s="15">
        <f t="shared" si="11"/>
        <v>0</v>
      </c>
      <c r="AA36" s="41"/>
      <c r="AB36" s="30">
        <f t="shared" si="12"/>
        <v>0</v>
      </c>
      <c r="AC36" s="39"/>
      <c r="AD36" s="10" t="str">
        <f t="shared" si="13"/>
        <v>X</v>
      </c>
      <c r="AE36" s="15">
        <f t="shared" si="14"/>
        <v>0</v>
      </c>
      <c r="AF36" s="41"/>
      <c r="AG36" s="47">
        <f t="shared" si="15"/>
      </c>
      <c r="AH36" s="48">
        <f t="shared" si="16"/>
      </c>
      <c r="AI36" s="48">
        <f t="shared" si="17"/>
      </c>
      <c r="AJ36" s="48">
        <f t="shared" si="18"/>
      </c>
      <c r="AK36" s="49">
        <f t="shared" si="19"/>
      </c>
      <c r="AL36" s="53">
        <f t="shared" si="20"/>
      </c>
      <c r="AM36" s="48">
        <f t="shared" si="21"/>
      </c>
      <c r="AN36" s="48">
        <f t="shared" si="22"/>
      </c>
      <c r="AO36" s="48">
        <f t="shared" si="23"/>
      </c>
      <c r="AP36" s="49">
        <f t="shared" si="24"/>
      </c>
      <c r="AQ36" s="13">
        <f t="shared" si="25"/>
      </c>
      <c r="AR36" s="13">
        <f t="shared" si="26"/>
      </c>
      <c r="AS36" s="57" t="e">
        <f t="shared" si="27"/>
        <v>#VALUE!</v>
      </c>
      <c r="AT36" s="56">
        <f t="shared" si="28"/>
        <v>0</v>
      </c>
      <c r="AU36" s="56">
        <f t="shared" si="29"/>
        <v>0</v>
      </c>
      <c r="AV36" s="56">
        <f t="shared" si="30"/>
        <v>0</v>
      </c>
      <c r="AW36" s="56">
        <f t="shared" si="31"/>
        <v>0</v>
      </c>
      <c r="AX36" s="56">
        <f t="shared" si="32"/>
        <v>0</v>
      </c>
      <c r="AY36" s="56">
        <f t="shared" si="33"/>
        <v>28</v>
      </c>
      <c r="AZ36" s="56">
        <f t="shared" si="34"/>
        <v>28</v>
      </c>
      <c r="BA36" s="56">
        <f t="shared" si="35"/>
        <v>28</v>
      </c>
      <c r="BB36" s="56">
        <f t="shared" si="36"/>
        <v>28</v>
      </c>
      <c r="BC36" s="56">
        <f t="shared" si="37"/>
        <v>28</v>
      </c>
      <c r="BD36" s="56">
        <f t="shared" si="38"/>
        <v>28</v>
      </c>
      <c r="BE36" s="58" t="str">
        <f t="shared" si="39"/>
        <v>nee</v>
      </c>
    </row>
    <row r="37" spans="1:57" ht="24.75" customHeight="1">
      <c r="A37" s="34">
        <v>29</v>
      </c>
      <c r="B37" s="37"/>
      <c r="C37" s="22">
        <v>30</v>
      </c>
      <c r="D37" s="19">
        <v>10</v>
      </c>
      <c r="E37" s="63">
        <v>11</v>
      </c>
      <c r="F37" s="63">
        <v>31</v>
      </c>
      <c r="G37" s="62">
        <v>12</v>
      </c>
      <c r="H37" s="27">
        <f t="shared" si="0"/>
        <v>0</v>
      </c>
      <c r="I37" s="39"/>
      <c r="J37" s="10" t="str">
        <f t="shared" si="1"/>
        <v>X</v>
      </c>
      <c r="K37" s="15">
        <f t="shared" si="2"/>
        <v>0</v>
      </c>
      <c r="L37" s="41"/>
      <c r="M37" s="30">
        <f t="shared" si="3"/>
        <v>0</v>
      </c>
      <c r="N37" s="39"/>
      <c r="O37" s="10" t="str">
        <f t="shared" si="4"/>
        <v>X</v>
      </c>
      <c r="P37" s="15">
        <f t="shared" si="5"/>
        <v>0</v>
      </c>
      <c r="Q37" s="41"/>
      <c r="R37" s="30">
        <f t="shared" si="6"/>
        <v>0</v>
      </c>
      <c r="S37" s="39"/>
      <c r="T37" s="10" t="str">
        <f t="shared" si="7"/>
        <v>X</v>
      </c>
      <c r="U37" s="15">
        <f t="shared" si="8"/>
        <v>0</v>
      </c>
      <c r="V37" s="41"/>
      <c r="W37" s="30">
        <f t="shared" si="9"/>
        <v>0</v>
      </c>
      <c r="X37" s="39"/>
      <c r="Y37" s="10" t="str">
        <f t="shared" si="10"/>
        <v>X</v>
      </c>
      <c r="Z37" s="15">
        <f t="shared" si="11"/>
        <v>0</v>
      </c>
      <c r="AA37" s="41"/>
      <c r="AB37" s="30">
        <f t="shared" si="12"/>
        <v>0</v>
      </c>
      <c r="AC37" s="39"/>
      <c r="AD37" s="10" t="str">
        <f t="shared" si="13"/>
        <v>X</v>
      </c>
      <c r="AE37" s="15">
        <f t="shared" si="14"/>
        <v>0</v>
      </c>
      <c r="AF37" s="41"/>
      <c r="AG37" s="47">
        <f t="shared" si="15"/>
      </c>
      <c r="AH37" s="48">
        <f t="shared" si="16"/>
      </c>
      <c r="AI37" s="48">
        <f t="shared" si="17"/>
      </c>
      <c r="AJ37" s="48">
        <f t="shared" si="18"/>
      </c>
      <c r="AK37" s="49">
        <f t="shared" si="19"/>
      </c>
      <c r="AL37" s="53">
        <f t="shared" si="20"/>
      </c>
      <c r="AM37" s="48">
        <f t="shared" si="21"/>
      </c>
      <c r="AN37" s="48">
        <f t="shared" si="22"/>
      </c>
      <c r="AO37" s="48">
        <f t="shared" si="23"/>
      </c>
      <c r="AP37" s="49">
        <f t="shared" si="24"/>
      </c>
      <c r="AQ37" s="13">
        <f t="shared" si="25"/>
      </c>
      <c r="AR37" s="13">
        <f t="shared" si="26"/>
      </c>
      <c r="AS37" s="57" t="e">
        <f t="shared" si="27"/>
        <v>#VALUE!</v>
      </c>
      <c r="AT37" s="56">
        <f t="shared" si="28"/>
        <v>0</v>
      </c>
      <c r="AU37" s="56">
        <f t="shared" si="29"/>
        <v>0</v>
      </c>
      <c r="AV37" s="56">
        <f t="shared" si="30"/>
        <v>0</v>
      </c>
      <c r="AW37" s="56">
        <f t="shared" si="31"/>
        <v>0</v>
      </c>
      <c r="AX37" s="56">
        <f t="shared" si="32"/>
        <v>0</v>
      </c>
      <c r="AY37" s="56">
        <f t="shared" si="33"/>
        <v>29</v>
      </c>
      <c r="AZ37" s="56">
        <f t="shared" si="34"/>
        <v>29</v>
      </c>
      <c r="BA37" s="56">
        <f t="shared" si="35"/>
        <v>29</v>
      </c>
      <c r="BB37" s="56">
        <f t="shared" si="36"/>
        <v>29</v>
      </c>
      <c r="BC37" s="56">
        <f t="shared" si="37"/>
        <v>29</v>
      </c>
      <c r="BD37" s="56">
        <f t="shared" si="38"/>
        <v>29</v>
      </c>
      <c r="BE37" s="58" t="str">
        <f t="shared" si="39"/>
        <v>nee</v>
      </c>
    </row>
    <row r="38" spans="1:57" ht="24.75" customHeight="1">
      <c r="A38" s="34">
        <v>30</v>
      </c>
      <c r="B38" s="36"/>
      <c r="C38" s="18">
        <v>29</v>
      </c>
      <c r="D38" s="19">
        <v>9</v>
      </c>
      <c r="E38" s="19">
        <v>10</v>
      </c>
      <c r="F38" s="19">
        <v>32</v>
      </c>
      <c r="G38" s="61">
        <v>13</v>
      </c>
      <c r="H38" s="27">
        <f t="shared" si="0"/>
        <v>0</v>
      </c>
      <c r="I38" s="39"/>
      <c r="J38" s="10" t="str">
        <f t="shared" si="1"/>
        <v>X</v>
      </c>
      <c r="K38" s="15">
        <f t="shared" si="2"/>
        <v>0</v>
      </c>
      <c r="L38" s="41"/>
      <c r="M38" s="30">
        <f t="shared" si="3"/>
        <v>0</v>
      </c>
      <c r="N38" s="39"/>
      <c r="O38" s="10" t="str">
        <f t="shared" si="4"/>
        <v>X</v>
      </c>
      <c r="P38" s="15">
        <f t="shared" si="5"/>
        <v>0</v>
      </c>
      <c r="Q38" s="41"/>
      <c r="R38" s="30">
        <f t="shared" si="6"/>
        <v>0</v>
      </c>
      <c r="S38" s="39"/>
      <c r="T38" s="10" t="str">
        <f t="shared" si="7"/>
        <v>X</v>
      </c>
      <c r="U38" s="15">
        <f t="shared" si="8"/>
        <v>0</v>
      </c>
      <c r="V38" s="41"/>
      <c r="W38" s="30">
        <f t="shared" si="9"/>
        <v>0</v>
      </c>
      <c r="X38" s="39"/>
      <c r="Y38" s="10" t="str">
        <f t="shared" si="10"/>
        <v>X</v>
      </c>
      <c r="Z38" s="15">
        <f t="shared" si="11"/>
        <v>0</v>
      </c>
      <c r="AA38" s="41"/>
      <c r="AB38" s="30">
        <f t="shared" si="12"/>
        <v>0</v>
      </c>
      <c r="AC38" s="39"/>
      <c r="AD38" s="10" t="str">
        <f t="shared" si="13"/>
        <v>X</v>
      </c>
      <c r="AE38" s="15">
        <f t="shared" si="14"/>
        <v>0</v>
      </c>
      <c r="AF38" s="41"/>
      <c r="AG38" s="47">
        <f t="shared" si="15"/>
      </c>
      <c r="AH38" s="48">
        <f t="shared" si="16"/>
      </c>
      <c r="AI38" s="48">
        <f t="shared" si="17"/>
      </c>
      <c r="AJ38" s="48">
        <f t="shared" si="18"/>
      </c>
      <c r="AK38" s="49">
        <f t="shared" si="19"/>
      </c>
      <c r="AL38" s="53">
        <f t="shared" si="20"/>
      </c>
      <c r="AM38" s="48">
        <f t="shared" si="21"/>
      </c>
      <c r="AN38" s="48">
        <f t="shared" si="22"/>
      </c>
      <c r="AO38" s="48">
        <f t="shared" si="23"/>
      </c>
      <c r="AP38" s="49">
        <f t="shared" si="24"/>
      </c>
      <c r="AQ38" s="13">
        <f t="shared" si="25"/>
      </c>
      <c r="AR38" s="13">
        <f t="shared" si="26"/>
      </c>
      <c r="AS38" s="57" t="e">
        <f t="shared" si="27"/>
        <v>#VALUE!</v>
      </c>
      <c r="AT38" s="56">
        <f t="shared" si="28"/>
        <v>0</v>
      </c>
      <c r="AU38" s="56">
        <f t="shared" si="29"/>
        <v>0</v>
      </c>
      <c r="AV38" s="56">
        <f t="shared" si="30"/>
        <v>0</v>
      </c>
      <c r="AW38" s="56">
        <f t="shared" si="31"/>
        <v>0</v>
      </c>
      <c r="AX38" s="56">
        <f t="shared" si="32"/>
        <v>0</v>
      </c>
      <c r="AY38" s="56">
        <f t="shared" si="33"/>
        <v>30</v>
      </c>
      <c r="AZ38" s="56">
        <f t="shared" si="34"/>
        <v>30</v>
      </c>
      <c r="BA38" s="56">
        <f t="shared" si="35"/>
        <v>30</v>
      </c>
      <c r="BB38" s="56">
        <f t="shared" si="36"/>
        <v>30</v>
      </c>
      <c r="BC38" s="56">
        <f t="shared" si="37"/>
        <v>30</v>
      </c>
      <c r="BD38" s="56">
        <f t="shared" si="38"/>
        <v>30</v>
      </c>
      <c r="BE38" s="58" t="str">
        <f t="shared" si="39"/>
        <v>nee</v>
      </c>
    </row>
    <row r="39" spans="1:57" ht="24.75" customHeight="1">
      <c r="A39" s="34">
        <v>31</v>
      </c>
      <c r="B39" s="37"/>
      <c r="C39" s="22">
        <v>32</v>
      </c>
      <c r="D39" s="19">
        <v>8</v>
      </c>
      <c r="E39" s="63">
        <v>12</v>
      </c>
      <c r="F39" s="63">
        <v>29</v>
      </c>
      <c r="G39" s="62">
        <v>14</v>
      </c>
      <c r="H39" s="27">
        <f t="shared" si="0"/>
        <v>0</v>
      </c>
      <c r="I39" s="39"/>
      <c r="J39" s="10" t="str">
        <f t="shared" si="1"/>
        <v>X</v>
      </c>
      <c r="K39" s="15">
        <f t="shared" si="2"/>
        <v>0</v>
      </c>
      <c r="L39" s="41"/>
      <c r="M39" s="30">
        <f t="shared" si="3"/>
        <v>0</v>
      </c>
      <c r="N39" s="39"/>
      <c r="O39" s="10" t="str">
        <f t="shared" si="4"/>
        <v>X</v>
      </c>
      <c r="P39" s="15">
        <f t="shared" si="5"/>
        <v>0</v>
      </c>
      <c r="Q39" s="41"/>
      <c r="R39" s="30">
        <f t="shared" si="6"/>
        <v>0</v>
      </c>
      <c r="S39" s="39"/>
      <c r="T39" s="10" t="str">
        <f t="shared" si="7"/>
        <v>X</v>
      </c>
      <c r="U39" s="15">
        <f t="shared" si="8"/>
        <v>0</v>
      </c>
      <c r="V39" s="41"/>
      <c r="W39" s="30">
        <f t="shared" si="9"/>
        <v>0</v>
      </c>
      <c r="X39" s="39"/>
      <c r="Y39" s="10" t="str">
        <f t="shared" si="10"/>
        <v>X</v>
      </c>
      <c r="Z39" s="15">
        <f t="shared" si="11"/>
        <v>0</v>
      </c>
      <c r="AA39" s="41"/>
      <c r="AB39" s="30">
        <f t="shared" si="12"/>
        <v>0</v>
      </c>
      <c r="AC39" s="39"/>
      <c r="AD39" s="10" t="str">
        <f t="shared" si="13"/>
        <v>X</v>
      </c>
      <c r="AE39" s="15">
        <f t="shared" si="14"/>
        <v>0</v>
      </c>
      <c r="AF39" s="41"/>
      <c r="AG39" s="47">
        <f t="shared" si="15"/>
      </c>
      <c r="AH39" s="48">
        <f t="shared" si="16"/>
      </c>
      <c r="AI39" s="48">
        <f t="shared" si="17"/>
      </c>
      <c r="AJ39" s="48">
        <f t="shared" si="18"/>
      </c>
      <c r="AK39" s="49">
        <f t="shared" si="19"/>
      </c>
      <c r="AL39" s="53">
        <f t="shared" si="20"/>
      </c>
      <c r="AM39" s="48">
        <f t="shared" si="21"/>
      </c>
      <c r="AN39" s="48">
        <f t="shared" si="22"/>
      </c>
      <c r="AO39" s="48">
        <f t="shared" si="23"/>
      </c>
      <c r="AP39" s="49">
        <f t="shared" si="24"/>
      </c>
      <c r="AQ39" s="13">
        <f t="shared" si="25"/>
      </c>
      <c r="AR39" s="13">
        <f t="shared" si="26"/>
      </c>
      <c r="AS39" s="57" t="e">
        <f t="shared" si="27"/>
        <v>#VALUE!</v>
      </c>
      <c r="AT39" s="56">
        <f t="shared" si="28"/>
        <v>0</v>
      </c>
      <c r="AU39" s="56">
        <f t="shared" si="29"/>
        <v>0</v>
      </c>
      <c r="AV39" s="56">
        <f t="shared" si="30"/>
        <v>0</v>
      </c>
      <c r="AW39" s="56">
        <f t="shared" si="31"/>
        <v>0</v>
      </c>
      <c r="AX39" s="56">
        <f t="shared" si="32"/>
        <v>0</v>
      </c>
      <c r="AY39" s="56">
        <f t="shared" si="33"/>
        <v>31</v>
      </c>
      <c r="AZ39" s="56">
        <f t="shared" si="34"/>
        <v>31</v>
      </c>
      <c r="BA39" s="56">
        <f t="shared" si="35"/>
        <v>31</v>
      </c>
      <c r="BB39" s="56">
        <f t="shared" si="36"/>
        <v>31</v>
      </c>
      <c r="BC39" s="56">
        <f t="shared" si="37"/>
        <v>31</v>
      </c>
      <c r="BD39" s="56">
        <f t="shared" si="38"/>
        <v>31</v>
      </c>
      <c r="BE39" s="58" t="str">
        <f t="shared" si="39"/>
        <v>nee</v>
      </c>
    </row>
    <row r="40" spans="1:57" ht="24.75" customHeight="1">
      <c r="A40" s="34">
        <v>32</v>
      </c>
      <c r="B40" s="36"/>
      <c r="C40" s="18">
        <v>31</v>
      </c>
      <c r="D40" s="19">
        <v>7</v>
      </c>
      <c r="E40" s="19">
        <v>13</v>
      </c>
      <c r="F40" s="19">
        <v>30</v>
      </c>
      <c r="G40" s="61">
        <v>15</v>
      </c>
      <c r="H40" s="27">
        <f t="shared" si="0"/>
        <v>0</v>
      </c>
      <c r="I40" s="39"/>
      <c r="J40" s="10" t="str">
        <f t="shared" si="1"/>
        <v>X</v>
      </c>
      <c r="K40" s="15">
        <f t="shared" si="2"/>
        <v>0</v>
      </c>
      <c r="L40" s="41"/>
      <c r="M40" s="30">
        <f t="shared" si="3"/>
        <v>0</v>
      </c>
      <c r="N40" s="39"/>
      <c r="O40" s="10" t="str">
        <f t="shared" si="4"/>
        <v>X</v>
      </c>
      <c r="P40" s="15">
        <f t="shared" si="5"/>
        <v>0</v>
      </c>
      <c r="Q40" s="41"/>
      <c r="R40" s="30">
        <f t="shared" si="6"/>
        <v>0</v>
      </c>
      <c r="S40" s="39"/>
      <c r="T40" s="10" t="str">
        <f t="shared" si="7"/>
        <v>X</v>
      </c>
      <c r="U40" s="15">
        <f t="shared" si="8"/>
        <v>0</v>
      </c>
      <c r="V40" s="41"/>
      <c r="W40" s="30">
        <f t="shared" si="9"/>
        <v>0</v>
      </c>
      <c r="X40" s="39"/>
      <c r="Y40" s="10" t="str">
        <f t="shared" si="10"/>
        <v>X</v>
      </c>
      <c r="Z40" s="15">
        <f t="shared" si="11"/>
        <v>0</v>
      </c>
      <c r="AA40" s="41"/>
      <c r="AB40" s="30">
        <f t="shared" si="12"/>
        <v>0</v>
      </c>
      <c r="AC40" s="39"/>
      <c r="AD40" s="10" t="str">
        <f t="shared" si="13"/>
        <v>X</v>
      </c>
      <c r="AE40" s="15">
        <f t="shared" si="14"/>
        <v>0</v>
      </c>
      <c r="AF40" s="41"/>
      <c r="AG40" s="47">
        <f t="shared" si="15"/>
      </c>
      <c r="AH40" s="48">
        <f t="shared" si="16"/>
      </c>
      <c r="AI40" s="48">
        <f t="shared" si="17"/>
      </c>
      <c r="AJ40" s="48">
        <f t="shared" si="18"/>
      </c>
      <c r="AK40" s="49">
        <f t="shared" si="19"/>
      </c>
      <c r="AL40" s="53">
        <f t="shared" si="20"/>
      </c>
      <c r="AM40" s="48">
        <f t="shared" si="21"/>
      </c>
      <c r="AN40" s="48">
        <f t="shared" si="22"/>
      </c>
      <c r="AO40" s="48">
        <f t="shared" si="23"/>
      </c>
      <c r="AP40" s="49">
        <f t="shared" si="24"/>
      </c>
      <c r="AQ40" s="13">
        <f t="shared" si="25"/>
      </c>
      <c r="AR40" s="13">
        <f t="shared" si="26"/>
      </c>
      <c r="AS40" s="57" t="e">
        <f t="shared" si="27"/>
        <v>#VALUE!</v>
      </c>
      <c r="AT40" s="56">
        <f t="shared" si="28"/>
        <v>0</v>
      </c>
      <c r="AU40" s="56">
        <f t="shared" si="29"/>
        <v>0</v>
      </c>
      <c r="AV40" s="56">
        <f t="shared" si="30"/>
        <v>0</v>
      </c>
      <c r="AW40" s="56">
        <f t="shared" si="31"/>
        <v>0</v>
      </c>
      <c r="AX40" s="56">
        <f t="shared" si="32"/>
        <v>0</v>
      </c>
      <c r="AY40" s="56">
        <f t="shared" si="33"/>
        <v>32</v>
      </c>
      <c r="AZ40" s="56">
        <f t="shared" si="34"/>
        <v>32</v>
      </c>
      <c r="BA40" s="56">
        <f t="shared" si="35"/>
        <v>32</v>
      </c>
      <c r="BB40" s="56">
        <f t="shared" si="36"/>
        <v>32</v>
      </c>
      <c r="BC40" s="56">
        <f t="shared" si="37"/>
        <v>32</v>
      </c>
      <c r="BD40" s="56">
        <f t="shared" si="38"/>
        <v>32</v>
      </c>
      <c r="BE40" s="58" t="str">
        <f t="shared" si="39"/>
        <v>nee</v>
      </c>
    </row>
    <row r="41" spans="1:57" ht="24.75" customHeight="1">
      <c r="A41" s="34">
        <v>33</v>
      </c>
      <c r="B41" s="37"/>
      <c r="C41" s="22">
        <v>34</v>
      </c>
      <c r="D41" s="19">
        <v>6</v>
      </c>
      <c r="E41" s="63">
        <v>14</v>
      </c>
      <c r="F41" s="63">
        <v>35</v>
      </c>
      <c r="G41" s="62">
        <v>16</v>
      </c>
      <c r="H41" s="27">
        <f t="shared" si="0"/>
        <v>0</v>
      </c>
      <c r="I41" s="39"/>
      <c r="J41" s="10" t="str">
        <f t="shared" si="1"/>
        <v>X</v>
      </c>
      <c r="K41" s="15">
        <f t="shared" si="2"/>
        <v>0</v>
      </c>
      <c r="L41" s="41"/>
      <c r="M41" s="30">
        <f t="shared" si="3"/>
        <v>0</v>
      </c>
      <c r="N41" s="39"/>
      <c r="O41" s="10" t="str">
        <f t="shared" si="4"/>
        <v>X</v>
      </c>
      <c r="P41" s="15">
        <f t="shared" si="5"/>
        <v>0</v>
      </c>
      <c r="Q41" s="41"/>
      <c r="R41" s="30">
        <f t="shared" si="6"/>
        <v>0</v>
      </c>
      <c r="S41" s="39"/>
      <c r="T41" s="10" t="str">
        <f t="shared" si="7"/>
        <v>X</v>
      </c>
      <c r="U41" s="15">
        <f t="shared" si="8"/>
        <v>0</v>
      </c>
      <c r="V41" s="41"/>
      <c r="W41" s="30">
        <f t="shared" si="9"/>
        <v>0</v>
      </c>
      <c r="X41" s="39"/>
      <c r="Y41" s="10" t="str">
        <f t="shared" si="10"/>
        <v>X</v>
      </c>
      <c r="Z41" s="15">
        <f t="shared" si="11"/>
        <v>0</v>
      </c>
      <c r="AA41" s="41"/>
      <c r="AB41" s="30">
        <f t="shared" si="12"/>
        <v>0</v>
      </c>
      <c r="AC41" s="39"/>
      <c r="AD41" s="10" t="str">
        <f t="shared" si="13"/>
        <v>X</v>
      </c>
      <c r="AE41" s="15">
        <f t="shared" si="14"/>
        <v>0</v>
      </c>
      <c r="AF41" s="41"/>
      <c r="AG41" s="47">
        <f t="shared" si="15"/>
      </c>
      <c r="AH41" s="48">
        <f t="shared" si="16"/>
      </c>
      <c r="AI41" s="48">
        <f t="shared" si="17"/>
      </c>
      <c r="AJ41" s="48">
        <f t="shared" si="18"/>
      </c>
      <c r="AK41" s="49">
        <f t="shared" si="19"/>
      </c>
      <c r="AL41" s="53">
        <f t="shared" si="20"/>
      </c>
      <c r="AM41" s="48">
        <f t="shared" si="21"/>
      </c>
      <c r="AN41" s="48">
        <f t="shared" si="22"/>
      </c>
      <c r="AO41" s="48">
        <f t="shared" si="23"/>
      </c>
      <c r="AP41" s="49">
        <f t="shared" si="24"/>
      </c>
      <c r="AQ41" s="13">
        <f t="shared" si="25"/>
      </c>
      <c r="AR41" s="13">
        <f t="shared" si="26"/>
      </c>
      <c r="AS41" s="57" t="e">
        <f t="shared" si="27"/>
        <v>#VALUE!</v>
      </c>
      <c r="AT41" s="56">
        <f t="shared" si="28"/>
        <v>0</v>
      </c>
      <c r="AU41" s="56">
        <f t="shared" si="29"/>
        <v>0</v>
      </c>
      <c r="AV41" s="56">
        <f t="shared" si="30"/>
        <v>0</v>
      </c>
      <c r="AW41" s="56">
        <f t="shared" si="31"/>
        <v>0</v>
      </c>
      <c r="AX41" s="56">
        <f t="shared" si="32"/>
        <v>0</v>
      </c>
      <c r="AY41" s="56">
        <f t="shared" si="33"/>
        <v>33</v>
      </c>
      <c r="AZ41" s="56">
        <f t="shared" si="34"/>
        <v>33</v>
      </c>
      <c r="BA41" s="56">
        <f t="shared" si="35"/>
        <v>33</v>
      </c>
      <c r="BB41" s="56">
        <f t="shared" si="36"/>
        <v>33</v>
      </c>
      <c r="BC41" s="56">
        <f t="shared" si="37"/>
        <v>33</v>
      </c>
      <c r="BD41" s="56">
        <f t="shared" si="38"/>
        <v>33</v>
      </c>
      <c r="BE41" s="58" t="str">
        <f t="shared" si="39"/>
        <v>nee</v>
      </c>
    </row>
    <row r="42" spans="1:57" ht="24.75" customHeight="1">
      <c r="A42" s="34">
        <v>34</v>
      </c>
      <c r="B42" s="36"/>
      <c r="C42" s="18">
        <v>33</v>
      </c>
      <c r="D42" s="19">
        <v>5</v>
      </c>
      <c r="E42" s="19">
        <v>15</v>
      </c>
      <c r="F42" s="19">
        <v>36</v>
      </c>
      <c r="G42" s="61">
        <v>17</v>
      </c>
      <c r="H42" s="27">
        <f t="shared" si="0"/>
        <v>0</v>
      </c>
      <c r="I42" s="39"/>
      <c r="J42" s="10" t="str">
        <f t="shared" si="1"/>
        <v>X</v>
      </c>
      <c r="K42" s="15">
        <f t="shared" si="2"/>
        <v>0</v>
      </c>
      <c r="L42" s="41"/>
      <c r="M42" s="30">
        <f t="shared" si="3"/>
        <v>0</v>
      </c>
      <c r="N42" s="39"/>
      <c r="O42" s="10" t="str">
        <f t="shared" si="4"/>
        <v>X</v>
      </c>
      <c r="P42" s="15">
        <f t="shared" si="5"/>
        <v>0</v>
      </c>
      <c r="Q42" s="41"/>
      <c r="R42" s="30">
        <f t="shared" si="6"/>
        <v>0</v>
      </c>
      <c r="S42" s="39"/>
      <c r="T42" s="10" t="str">
        <f t="shared" si="7"/>
        <v>X</v>
      </c>
      <c r="U42" s="15">
        <f t="shared" si="8"/>
        <v>0</v>
      </c>
      <c r="V42" s="41"/>
      <c r="W42" s="30">
        <f t="shared" si="9"/>
        <v>0</v>
      </c>
      <c r="X42" s="39"/>
      <c r="Y42" s="10" t="str">
        <f t="shared" si="10"/>
        <v>X</v>
      </c>
      <c r="Z42" s="15">
        <f t="shared" si="11"/>
        <v>0</v>
      </c>
      <c r="AA42" s="41"/>
      <c r="AB42" s="30">
        <f t="shared" si="12"/>
        <v>0</v>
      </c>
      <c r="AC42" s="39"/>
      <c r="AD42" s="10" t="str">
        <f t="shared" si="13"/>
        <v>X</v>
      </c>
      <c r="AE42" s="15">
        <f t="shared" si="14"/>
        <v>0</v>
      </c>
      <c r="AF42" s="41"/>
      <c r="AG42" s="47">
        <f t="shared" si="15"/>
      </c>
      <c r="AH42" s="48">
        <f t="shared" si="16"/>
      </c>
      <c r="AI42" s="48">
        <f t="shared" si="17"/>
      </c>
      <c r="AJ42" s="48">
        <f t="shared" si="18"/>
      </c>
      <c r="AK42" s="49">
        <f t="shared" si="19"/>
      </c>
      <c r="AL42" s="53">
        <f t="shared" si="20"/>
      </c>
      <c r="AM42" s="48">
        <f t="shared" si="21"/>
      </c>
      <c r="AN42" s="48">
        <f t="shared" si="22"/>
      </c>
      <c r="AO42" s="48">
        <f t="shared" si="23"/>
      </c>
      <c r="AP42" s="49">
        <f t="shared" si="24"/>
      </c>
      <c r="AQ42" s="13">
        <f t="shared" si="25"/>
      </c>
      <c r="AR42" s="13">
        <f t="shared" si="26"/>
      </c>
      <c r="AS42" s="57" t="e">
        <f t="shared" si="27"/>
        <v>#VALUE!</v>
      </c>
      <c r="AT42" s="56">
        <f t="shared" si="28"/>
        <v>0</v>
      </c>
      <c r="AU42" s="56">
        <f t="shared" si="29"/>
        <v>0</v>
      </c>
      <c r="AV42" s="56">
        <f t="shared" si="30"/>
        <v>0</v>
      </c>
      <c r="AW42" s="56">
        <f t="shared" si="31"/>
        <v>0</v>
      </c>
      <c r="AX42" s="56">
        <f t="shared" si="32"/>
        <v>0</v>
      </c>
      <c r="AY42" s="56">
        <f t="shared" si="33"/>
        <v>34</v>
      </c>
      <c r="AZ42" s="56">
        <f t="shared" si="34"/>
        <v>34</v>
      </c>
      <c r="BA42" s="56">
        <f t="shared" si="35"/>
        <v>34</v>
      </c>
      <c r="BB42" s="56">
        <f t="shared" si="36"/>
        <v>34</v>
      </c>
      <c r="BC42" s="56">
        <f t="shared" si="37"/>
        <v>34</v>
      </c>
      <c r="BD42" s="56">
        <f t="shared" si="38"/>
        <v>34</v>
      </c>
      <c r="BE42" s="58" t="str">
        <f t="shared" si="39"/>
        <v>nee</v>
      </c>
    </row>
    <row r="43" spans="1:57" ht="24.75" customHeight="1">
      <c r="A43" s="34">
        <v>35</v>
      </c>
      <c r="B43" s="37"/>
      <c r="C43" s="22">
        <v>36</v>
      </c>
      <c r="D43" s="19">
        <v>4</v>
      </c>
      <c r="E43" s="63">
        <v>16</v>
      </c>
      <c r="F43" s="63">
        <v>33</v>
      </c>
      <c r="G43" s="62">
        <v>18</v>
      </c>
      <c r="H43" s="27">
        <f t="shared" si="0"/>
        <v>0</v>
      </c>
      <c r="I43" s="39"/>
      <c r="J43" s="10" t="str">
        <f t="shared" si="1"/>
        <v>X</v>
      </c>
      <c r="K43" s="15">
        <f t="shared" si="2"/>
        <v>0</v>
      </c>
      <c r="L43" s="41"/>
      <c r="M43" s="30">
        <f t="shared" si="3"/>
        <v>0</v>
      </c>
      <c r="N43" s="39"/>
      <c r="O43" s="10" t="str">
        <f t="shared" si="4"/>
        <v>X</v>
      </c>
      <c r="P43" s="15">
        <f t="shared" si="5"/>
        <v>0</v>
      </c>
      <c r="Q43" s="41"/>
      <c r="R43" s="30">
        <f t="shared" si="6"/>
        <v>0</v>
      </c>
      <c r="S43" s="39"/>
      <c r="T43" s="10" t="str">
        <f t="shared" si="7"/>
        <v>X</v>
      </c>
      <c r="U43" s="15">
        <f t="shared" si="8"/>
        <v>0</v>
      </c>
      <c r="V43" s="41"/>
      <c r="W43" s="30">
        <f t="shared" si="9"/>
        <v>0</v>
      </c>
      <c r="X43" s="39"/>
      <c r="Y43" s="10" t="str">
        <f t="shared" si="10"/>
        <v>X</v>
      </c>
      <c r="Z43" s="15">
        <f t="shared" si="11"/>
        <v>0</v>
      </c>
      <c r="AA43" s="41"/>
      <c r="AB43" s="30">
        <f t="shared" si="12"/>
        <v>0</v>
      </c>
      <c r="AC43" s="39"/>
      <c r="AD43" s="10" t="str">
        <f t="shared" si="13"/>
        <v>X</v>
      </c>
      <c r="AE43" s="15">
        <f t="shared" si="14"/>
        <v>0</v>
      </c>
      <c r="AF43" s="41"/>
      <c r="AG43" s="47">
        <f t="shared" si="15"/>
      </c>
      <c r="AH43" s="48">
        <f t="shared" si="16"/>
      </c>
      <c r="AI43" s="48">
        <f t="shared" si="17"/>
      </c>
      <c r="AJ43" s="48">
        <f t="shared" si="18"/>
      </c>
      <c r="AK43" s="49">
        <f t="shared" si="19"/>
      </c>
      <c r="AL43" s="53">
        <f t="shared" si="20"/>
      </c>
      <c r="AM43" s="48">
        <f t="shared" si="21"/>
      </c>
      <c r="AN43" s="48">
        <f t="shared" si="22"/>
      </c>
      <c r="AO43" s="48">
        <f t="shared" si="23"/>
      </c>
      <c r="AP43" s="49">
        <f t="shared" si="24"/>
      </c>
      <c r="AQ43" s="13">
        <f t="shared" si="25"/>
      </c>
      <c r="AR43" s="13">
        <f t="shared" si="26"/>
      </c>
      <c r="AS43" s="57" t="e">
        <f t="shared" si="27"/>
        <v>#VALUE!</v>
      </c>
      <c r="AT43" s="56">
        <f t="shared" si="28"/>
        <v>0</v>
      </c>
      <c r="AU43" s="56">
        <f t="shared" si="29"/>
        <v>0</v>
      </c>
      <c r="AV43" s="56">
        <f t="shared" si="30"/>
        <v>0</v>
      </c>
      <c r="AW43" s="56">
        <f t="shared" si="31"/>
        <v>0</v>
      </c>
      <c r="AX43" s="56">
        <f t="shared" si="32"/>
        <v>0</v>
      </c>
      <c r="AY43" s="56">
        <f t="shared" si="33"/>
        <v>35</v>
      </c>
      <c r="AZ43" s="56">
        <f t="shared" si="34"/>
        <v>35</v>
      </c>
      <c r="BA43" s="56">
        <f t="shared" si="35"/>
        <v>35</v>
      </c>
      <c r="BB43" s="56">
        <f t="shared" si="36"/>
        <v>35</v>
      </c>
      <c r="BC43" s="56">
        <f t="shared" si="37"/>
        <v>35</v>
      </c>
      <c r="BD43" s="56">
        <f t="shared" si="38"/>
        <v>35</v>
      </c>
      <c r="BE43" s="58" t="str">
        <f t="shared" si="39"/>
        <v>nee</v>
      </c>
    </row>
    <row r="44" spans="1:57" ht="24.75" customHeight="1">
      <c r="A44" s="34">
        <v>36</v>
      </c>
      <c r="B44" s="36"/>
      <c r="C44" s="18">
        <v>35</v>
      </c>
      <c r="D44" s="19">
        <v>3</v>
      </c>
      <c r="E44" s="19">
        <v>17</v>
      </c>
      <c r="F44" s="19">
        <v>34</v>
      </c>
      <c r="G44" s="61">
        <v>19</v>
      </c>
      <c r="H44" s="27">
        <f t="shared" si="0"/>
        <v>0</v>
      </c>
      <c r="I44" s="39"/>
      <c r="J44" s="10" t="str">
        <f t="shared" si="1"/>
        <v>X</v>
      </c>
      <c r="K44" s="15">
        <f t="shared" si="2"/>
        <v>0</v>
      </c>
      <c r="L44" s="41"/>
      <c r="M44" s="30">
        <f t="shared" si="3"/>
        <v>0</v>
      </c>
      <c r="N44" s="39"/>
      <c r="O44" s="10" t="str">
        <f t="shared" si="4"/>
        <v>X</v>
      </c>
      <c r="P44" s="15">
        <f t="shared" si="5"/>
        <v>0</v>
      </c>
      <c r="Q44" s="41"/>
      <c r="R44" s="30">
        <f t="shared" si="6"/>
        <v>0</v>
      </c>
      <c r="S44" s="39"/>
      <c r="T44" s="10" t="str">
        <f t="shared" si="7"/>
        <v>X</v>
      </c>
      <c r="U44" s="15">
        <f t="shared" si="8"/>
        <v>0</v>
      </c>
      <c r="V44" s="41"/>
      <c r="W44" s="30">
        <f t="shared" si="9"/>
        <v>0</v>
      </c>
      <c r="X44" s="39"/>
      <c r="Y44" s="10" t="str">
        <f t="shared" si="10"/>
        <v>X</v>
      </c>
      <c r="Z44" s="15">
        <f t="shared" si="11"/>
        <v>0</v>
      </c>
      <c r="AA44" s="41"/>
      <c r="AB44" s="30">
        <f t="shared" si="12"/>
        <v>0</v>
      </c>
      <c r="AC44" s="39"/>
      <c r="AD44" s="10" t="str">
        <f t="shared" si="13"/>
        <v>X</v>
      </c>
      <c r="AE44" s="15">
        <f t="shared" si="14"/>
        <v>0</v>
      </c>
      <c r="AF44" s="41"/>
      <c r="AG44" s="47">
        <f t="shared" si="15"/>
      </c>
      <c r="AH44" s="48">
        <f t="shared" si="16"/>
      </c>
      <c r="AI44" s="48">
        <f t="shared" si="17"/>
      </c>
      <c r="AJ44" s="48">
        <f t="shared" si="18"/>
      </c>
      <c r="AK44" s="49">
        <f t="shared" si="19"/>
      </c>
      <c r="AL44" s="53">
        <f t="shared" si="20"/>
      </c>
      <c r="AM44" s="48">
        <f t="shared" si="21"/>
      </c>
      <c r="AN44" s="48">
        <f t="shared" si="22"/>
      </c>
      <c r="AO44" s="48">
        <f t="shared" si="23"/>
      </c>
      <c r="AP44" s="49">
        <f t="shared" si="24"/>
      </c>
      <c r="AQ44" s="13">
        <f t="shared" si="25"/>
      </c>
      <c r="AR44" s="13">
        <f t="shared" si="26"/>
      </c>
      <c r="AS44" s="57" t="e">
        <f t="shared" si="27"/>
        <v>#VALUE!</v>
      </c>
      <c r="AT44" s="56">
        <f t="shared" si="28"/>
        <v>0</v>
      </c>
      <c r="AU44" s="56">
        <f t="shared" si="29"/>
        <v>0</v>
      </c>
      <c r="AV44" s="56">
        <f t="shared" si="30"/>
        <v>0</v>
      </c>
      <c r="AW44" s="56">
        <f t="shared" si="31"/>
        <v>0</v>
      </c>
      <c r="AX44" s="56">
        <f t="shared" si="32"/>
        <v>0</v>
      </c>
      <c r="AY44" s="56">
        <f t="shared" si="33"/>
        <v>36</v>
      </c>
      <c r="AZ44" s="56">
        <f t="shared" si="34"/>
        <v>36</v>
      </c>
      <c r="BA44" s="56">
        <f t="shared" si="35"/>
        <v>36</v>
      </c>
      <c r="BB44" s="56">
        <f t="shared" si="36"/>
        <v>36</v>
      </c>
      <c r="BC44" s="56">
        <f t="shared" si="37"/>
        <v>36</v>
      </c>
      <c r="BD44" s="56">
        <f t="shared" si="38"/>
        <v>36</v>
      </c>
      <c r="BE44" s="58" t="str">
        <f t="shared" si="39"/>
        <v>nee</v>
      </c>
    </row>
    <row r="45" spans="1:57" ht="24.75" customHeight="1">
      <c r="A45" s="34">
        <v>37</v>
      </c>
      <c r="B45" s="37"/>
      <c r="C45" s="22">
        <v>38</v>
      </c>
      <c r="D45" s="19">
        <v>2</v>
      </c>
      <c r="E45" s="63">
        <v>18</v>
      </c>
      <c r="F45" s="63">
        <v>17</v>
      </c>
      <c r="G45" s="62">
        <v>20</v>
      </c>
      <c r="H45" s="27">
        <f t="shared" si="0"/>
        <v>0</v>
      </c>
      <c r="I45" s="39"/>
      <c r="J45" s="10" t="str">
        <f t="shared" si="1"/>
        <v>X</v>
      </c>
      <c r="K45" s="15">
        <f t="shared" si="2"/>
        <v>0</v>
      </c>
      <c r="L45" s="41"/>
      <c r="M45" s="30">
        <f t="shared" si="3"/>
        <v>0</v>
      </c>
      <c r="N45" s="39"/>
      <c r="O45" s="10" t="str">
        <f t="shared" si="4"/>
        <v>X</v>
      </c>
      <c r="P45" s="15">
        <f t="shared" si="5"/>
        <v>0</v>
      </c>
      <c r="Q45" s="41"/>
      <c r="R45" s="30">
        <f t="shared" si="6"/>
        <v>0</v>
      </c>
      <c r="S45" s="39"/>
      <c r="T45" s="10" t="str">
        <f t="shared" si="7"/>
        <v>X</v>
      </c>
      <c r="U45" s="15">
        <f t="shared" si="8"/>
        <v>0</v>
      </c>
      <c r="V45" s="41"/>
      <c r="W45" s="30">
        <f t="shared" si="9"/>
        <v>0</v>
      </c>
      <c r="X45" s="39"/>
      <c r="Y45" s="10" t="str">
        <f t="shared" si="10"/>
        <v>X</v>
      </c>
      <c r="Z45" s="15">
        <f t="shared" si="11"/>
        <v>0</v>
      </c>
      <c r="AA45" s="41"/>
      <c r="AB45" s="30">
        <f t="shared" si="12"/>
        <v>0</v>
      </c>
      <c r="AC45" s="39"/>
      <c r="AD45" s="10" t="str">
        <f t="shared" si="13"/>
        <v>X</v>
      </c>
      <c r="AE45" s="15">
        <f t="shared" si="14"/>
        <v>0</v>
      </c>
      <c r="AF45" s="41"/>
      <c r="AG45" s="47">
        <f t="shared" si="15"/>
      </c>
      <c r="AH45" s="48">
        <f t="shared" si="16"/>
      </c>
      <c r="AI45" s="48">
        <f t="shared" si="17"/>
      </c>
      <c r="AJ45" s="48">
        <f t="shared" si="18"/>
      </c>
      <c r="AK45" s="49">
        <f t="shared" si="19"/>
      </c>
      <c r="AL45" s="53">
        <f t="shared" si="20"/>
      </c>
      <c r="AM45" s="48">
        <f t="shared" si="21"/>
      </c>
      <c r="AN45" s="48">
        <f t="shared" si="22"/>
      </c>
      <c r="AO45" s="48">
        <f t="shared" si="23"/>
      </c>
      <c r="AP45" s="49">
        <f t="shared" si="24"/>
      </c>
      <c r="AQ45" s="13">
        <f t="shared" si="25"/>
      </c>
      <c r="AR45" s="13">
        <f t="shared" si="26"/>
      </c>
      <c r="AS45" s="57" t="e">
        <f t="shared" si="27"/>
        <v>#VALUE!</v>
      </c>
      <c r="AT45" s="56">
        <f t="shared" si="28"/>
        <v>0</v>
      </c>
      <c r="AU45" s="56">
        <f t="shared" si="29"/>
        <v>0</v>
      </c>
      <c r="AV45" s="56">
        <f t="shared" si="30"/>
        <v>0</v>
      </c>
      <c r="AW45" s="56">
        <f t="shared" si="31"/>
        <v>0</v>
      </c>
      <c r="AX45" s="56">
        <f t="shared" si="32"/>
        <v>0</v>
      </c>
      <c r="AY45" s="56">
        <f t="shared" si="33"/>
        <v>37</v>
      </c>
      <c r="AZ45" s="56">
        <f t="shared" si="34"/>
        <v>37</v>
      </c>
      <c r="BA45" s="56">
        <f t="shared" si="35"/>
        <v>37</v>
      </c>
      <c r="BB45" s="56">
        <f t="shared" si="36"/>
        <v>37</v>
      </c>
      <c r="BC45" s="56">
        <f t="shared" si="37"/>
        <v>37</v>
      </c>
      <c r="BD45" s="56">
        <f t="shared" si="38"/>
        <v>37</v>
      </c>
      <c r="BE45" s="58" t="str">
        <f t="shared" si="39"/>
        <v>nee</v>
      </c>
    </row>
    <row r="46" spans="1:57" ht="24.75" customHeight="1">
      <c r="A46" s="34">
        <v>38</v>
      </c>
      <c r="B46" s="36"/>
      <c r="C46" s="18">
        <v>37</v>
      </c>
      <c r="D46" s="19">
        <v>1</v>
      </c>
      <c r="E46" s="19">
        <v>19</v>
      </c>
      <c r="F46" s="19">
        <v>20</v>
      </c>
      <c r="G46" s="61">
        <v>21</v>
      </c>
      <c r="H46" s="27">
        <f t="shared" si="0"/>
        <v>0</v>
      </c>
      <c r="I46" s="39"/>
      <c r="J46" s="10" t="str">
        <f t="shared" si="1"/>
        <v>X</v>
      </c>
      <c r="K46" s="15">
        <f t="shared" si="2"/>
        <v>0</v>
      </c>
      <c r="L46" s="41"/>
      <c r="M46" s="30">
        <f t="shared" si="3"/>
        <v>0</v>
      </c>
      <c r="N46" s="39"/>
      <c r="O46" s="10" t="str">
        <f t="shared" si="4"/>
        <v>X</v>
      </c>
      <c r="P46" s="15">
        <f t="shared" si="5"/>
        <v>0</v>
      </c>
      <c r="Q46" s="41"/>
      <c r="R46" s="30">
        <f t="shared" si="6"/>
        <v>0</v>
      </c>
      <c r="S46" s="39"/>
      <c r="T46" s="10" t="str">
        <f t="shared" si="7"/>
        <v>X</v>
      </c>
      <c r="U46" s="15">
        <f t="shared" si="8"/>
        <v>0</v>
      </c>
      <c r="V46" s="41"/>
      <c r="W46" s="30">
        <f t="shared" si="9"/>
        <v>0</v>
      </c>
      <c r="X46" s="39"/>
      <c r="Y46" s="10" t="str">
        <f t="shared" si="10"/>
        <v>X</v>
      </c>
      <c r="Z46" s="15">
        <f t="shared" si="11"/>
        <v>0</v>
      </c>
      <c r="AA46" s="41"/>
      <c r="AB46" s="30">
        <f t="shared" si="12"/>
        <v>0</v>
      </c>
      <c r="AC46" s="39"/>
      <c r="AD46" s="10" t="str">
        <f t="shared" si="13"/>
        <v>X</v>
      </c>
      <c r="AE46" s="15">
        <f t="shared" si="14"/>
        <v>0</v>
      </c>
      <c r="AF46" s="41"/>
      <c r="AG46" s="47">
        <f t="shared" si="15"/>
      </c>
      <c r="AH46" s="48">
        <f t="shared" si="16"/>
      </c>
      <c r="AI46" s="48">
        <f t="shared" si="17"/>
      </c>
      <c r="AJ46" s="48">
        <f t="shared" si="18"/>
      </c>
      <c r="AK46" s="49">
        <f t="shared" si="19"/>
      </c>
      <c r="AL46" s="53">
        <f t="shared" si="20"/>
      </c>
      <c r="AM46" s="48">
        <f t="shared" si="21"/>
      </c>
      <c r="AN46" s="48">
        <f t="shared" si="22"/>
      </c>
      <c r="AO46" s="48">
        <f t="shared" si="23"/>
      </c>
      <c r="AP46" s="49">
        <f t="shared" si="24"/>
      </c>
      <c r="AQ46" s="13">
        <f t="shared" si="25"/>
      </c>
      <c r="AR46" s="13">
        <f t="shared" si="26"/>
      </c>
      <c r="AS46" s="57" t="e">
        <f t="shared" si="27"/>
        <v>#VALUE!</v>
      </c>
      <c r="AT46" s="56">
        <f t="shared" si="28"/>
        <v>0</v>
      </c>
      <c r="AU46" s="56">
        <f t="shared" si="29"/>
        <v>0</v>
      </c>
      <c r="AV46" s="56">
        <f t="shared" si="30"/>
        <v>0</v>
      </c>
      <c r="AW46" s="56">
        <f t="shared" si="31"/>
        <v>0</v>
      </c>
      <c r="AX46" s="56">
        <f t="shared" si="32"/>
        <v>0</v>
      </c>
      <c r="AY46" s="56">
        <f t="shared" si="33"/>
        <v>38</v>
      </c>
      <c r="AZ46" s="56">
        <f t="shared" si="34"/>
        <v>38</v>
      </c>
      <c r="BA46" s="56">
        <f t="shared" si="35"/>
        <v>38</v>
      </c>
      <c r="BB46" s="56">
        <f t="shared" si="36"/>
        <v>38</v>
      </c>
      <c r="BC46" s="56">
        <f t="shared" si="37"/>
        <v>38</v>
      </c>
      <c r="BD46" s="56">
        <f t="shared" si="38"/>
        <v>38</v>
      </c>
      <c r="BE46" s="58" t="str">
        <f t="shared" si="39"/>
        <v>nee</v>
      </c>
    </row>
  </sheetData>
  <sheetProtection/>
  <protectedRanges>
    <protectedRange password="E9FC" sqref="H1:H65536 M1:M65536 K1:K65536 P1:P65536 R1:R65536 U1:U65536 AE1:AE65536 W1:W65536 Z1:Z65536 AB1:AB65536 AG1:AR65536" name="berekeningen"/>
  </protectedRanges>
  <mergeCells count="8">
    <mergeCell ref="AY8:BD8"/>
    <mergeCell ref="A3:AS3"/>
    <mergeCell ref="A5:AS5"/>
    <mergeCell ref="I8:L8"/>
    <mergeCell ref="N8:Q8"/>
    <mergeCell ref="S8:V8"/>
    <mergeCell ref="X8:AA8"/>
    <mergeCell ref="AC8:AF8"/>
  </mergeCells>
  <conditionalFormatting sqref="A9">
    <cfRule type="cellIs" priority="1" dxfId="0" operator="notEqual" stopIfTrue="1">
      <formula>$BD$9</formula>
    </cfRule>
  </conditionalFormatting>
  <conditionalFormatting sqref="A10">
    <cfRule type="cellIs" priority="2" dxfId="0" operator="notEqual" stopIfTrue="1">
      <formula>$BD$10</formula>
    </cfRule>
  </conditionalFormatting>
  <conditionalFormatting sqref="A11">
    <cfRule type="cellIs" priority="3" dxfId="0" operator="notEqual" stopIfTrue="1">
      <formula>$BD$11</formula>
    </cfRule>
  </conditionalFormatting>
  <conditionalFormatting sqref="A12">
    <cfRule type="cellIs" priority="4" dxfId="0" operator="notEqual" stopIfTrue="1">
      <formula>$BD$12</formula>
    </cfRule>
  </conditionalFormatting>
  <conditionalFormatting sqref="A13">
    <cfRule type="cellIs" priority="5" dxfId="0" operator="notEqual" stopIfTrue="1">
      <formula>$BD$13</formula>
    </cfRule>
  </conditionalFormatting>
  <conditionalFormatting sqref="A14">
    <cfRule type="cellIs" priority="6" dxfId="0" operator="notEqual" stopIfTrue="1">
      <formula>$BD$14</formula>
    </cfRule>
  </conditionalFormatting>
  <conditionalFormatting sqref="A15">
    <cfRule type="cellIs" priority="7" dxfId="0" operator="notEqual" stopIfTrue="1">
      <formula>$BD$15</formula>
    </cfRule>
  </conditionalFormatting>
  <conditionalFormatting sqref="A16">
    <cfRule type="cellIs" priority="8" dxfId="0" operator="notEqual" stopIfTrue="1">
      <formula>$BD$16</formula>
    </cfRule>
  </conditionalFormatting>
  <conditionalFormatting sqref="A17">
    <cfRule type="cellIs" priority="9" dxfId="0" operator="notEqual" stopIfTrue="1">
      <formula>$BD$17</formula>
    </cfRule>
  </conditionalFormatting>
  <conditionalFormatting sqref="A18">
    <cfRule type="cellIs" priority="10" dxfId="0" operator="notEqual" stopIfTrue="1">
      <formula>$BD$18</formula>
    </cfRule>
  </conditionalFormatting>
  <conditionalFormatting sqref="A19">
    <cfRule type="cellIs" priority="11" dxfId="0" operator="notEqual" stopIfTrue="1">
      <formula>$BD$19</formula>
    </cfRule>
  </conditionalFormatting>
  <conditionalFormatting sqref="A20">
    <cfRule type="cellIs" priority="12" dxfId="0" operator="notEqual" stopIfTrue="1">
      <formula>$BD$20</formula>
    </cfRule>
  </conditionalFormatting>
  <conditionalFormatting sqref="A21">
    <cfRule type="cellIs" priority="13" dxfId="0" operator="notEqual" stopIfTrue="1">
      <formula>$BD$21</formula>
    </cfRule>
  </conditionalFormatting>
  <conditionalFormatting sqref="A22">
    <cfRule type="cellIs" priority="14" dxfId="0" operator="notEqual" stopIfTrue="1">
      <formula>$BD$22</formula>
    </cfRule>
  </conditionalFormatting>
  <conditionalFormatting sqref="A23">
    <cfRule type="cellIs" priority="15" dxfId="0" operator="notEqual" stopIfTrue="1">
      <formula>$BD$23</formula>
    </cfRule>
  </conditionalFormatting>
  <conditionalFormatting sqref="A24">
    <cfRule type="cellIs" priority="16" dxfId="0" operator="notEqual" stopIfTrue="1">
      <formula>$BD$24</formula>
    </cfRule>
  </conditionalFormatting>
  <conditionalFormatting sqref="A25">
    <cfRule type="cellIs" priority="17" dxfId="0" operator="notEqual" stopIfTrue="1">
      <formula>$BD$25</formula>
    </cfRule>
  </conditionalFormatting>
  <conditionalFormatting sqref="A26">
    <cfRule type="cellIs" priority="18" dxfId="0" operator="notEqual" stopIfTrue="1">
      <formula>$BD$26</formula>
    </cfRule>
  </conditionalFormatting>
  <conditionalFormatting sqref="A27">
    <cfRule type="cellIs" priority="19" dxfId="0" operator="notEqual" stopIfTrue="1">
      <formula>$BD$27</formula>
    </cfRule>
  </conditionalFormatting>
  <conditionalFormatting sqref="A28">
    <cfRule type="cellIs" priority="20" dxfId="0" operator="notEqual" stopIfTrue="1">
      <formula>$BD$28</formula>
    </cfRule>
  </conditionalFormatting>
  <conditionalFormatting sqref="A29">
    <cfRule type="cellIs" priority="21" dxfId="0" operator="notEqual" stopIfTrue="1">
      <formula>$BD$29</formula>
    </cfRule>
  </conditionalFormatting>
  <conditionalFormatting sqref="A30">
    <cfRule type="cellIs" priority="22" dxfId="0" operator="notEqual" stopIfTrue="1">
      <formula>$BD$30</formula>
    </cfRule>
  </conditionalFormatting>
  <conditionalFormatting sqref="A31">
    <cfRule type="cellIs" priority="23" dxfId="0" operator="notEqual" stopIfTrue="1">
      <formula>$BD$31</formula>
    </cfRule>
  </conditionalFormatting>
  <conditionalFormatting sqref="A32">
    <cfRule type="cellIs" priority="24" dxfId="0" operator="notEqual" stopIfTrue="1">
      <formula>$BD$32</formula>
    </cfRule>
  </conditionalFormatting>
  <conditionalFormatting sqref="A33">
    <cfRule type="cellIs" priority="25" dxfId="0" operator="notEqual" stopIfTrue="1">
      <formula>$BD$33</formula>
    </cfRule>
  </conditionalFormatting>
  <conditionalFormatting sqref="A34">
    <cfRule type="cellIs" priority="26" dxfId="0" operator="notEqual" stopIfTrue="1">
      <formula>$BD$34</formula>
    </cfRule>
  </conditionalFormatting>
  <conditionalFormatting sqref="A35">
    <cfRule type="cellIs" priority="27" dxfId="0" operator="notEqual" stopIfTrue="1">
      <formula>$BD$35</formula>
    </cfRule>
  </conditionalFormatting>
  <conditionalFormatting sqref="A36">
    <cfRule type="cellIs" priority="28" dxfId="0" operator="notEqual" stopIfTrue="1">
      <formula>$BD$36</formula>
    </cfRule>
  </conditionalFormatting>
  <conditionalFormatting sqref="A37">
    <cfRule type="cellIs" priority="29" dxfId="0" operator="notEqual" stopIfTrue="1">
      <formula>$BD$37</formula>
    </cfRule>
  </conditionalFormatting>
  <conditionalFormatting sqref="A38">
    <cfRule type="cellIs" priority="30" dxfId="0" operator="notEqual" stopIfTrue="1">
      <formula>$BD$38</formula>
    </cfRule>
  </conditionalFormatting>
  <conditionalFormatting sqref="A39">
    <cfRule type="cellIs" priority="31" dxfId="0" operator="notEqual" stopIfTrue="1">
      <formula>$BD$39</formula>
    </cfRule>
  </conditionalFormatting>
  <conditionalFormatting sqref="A40">
    <cfRule type="cellIs" priority="32" dxfId="0" operator="notEqual" stopIfTrue="1">
      <formula>$BD$40</formula>
    </cfRule>
  </conditionalFormatting>
  <conditionalFormatting sqref="A41">
    <cfRule type="cellIs" priority="33" dxfId="0" operator="notEqual" stopIfTrue="1">
      <formula>$BD$41</formula>
    </cfRule>
  </conditionalFormatting>
  <conditionalFormatting sqref="A42">
    <cfRule type="cellIs" priority="34" dxfId="0" operator="notEqual" stopIfTrue="1">
      <formula>$BD$42</formula>
    </cfRule>
  </conditionalFormatting>
  <conditionalFormatting sqref="A43">
    <cfRule type="cellIs" priority="35" dxfId="0" operator="notEqual" stopIfTrue="1">
      <formula>$BD$43</formula>
    </cfRule>
  </conditionalFormatting>
  <conditionalFormatting sqref="A44">
    <cfRule type="cellIs" priority="36" dxfId="0" operator="notEqual" stopIfTrue="1">
      <formula>$BD$44</formula>
    </cfRule>
  </conditionalFormatting>
  <conditionalFormatting sqref="A45">
    <cfRule type="cellIs" priority="37" dxfId="0" operator="notEqual" stopIfTrue="1">
      <formula>$BD$45</formula>
    </cfRule>
  </conditionalFormatting>
  <conditionalFormatting sqref="A46">
    <cfRule type="cellIs" priority="38" dxfId="0" operator="notEqual" stopIfTrue="1">
      <formula>$BD$46</formula>
    </cfRule>
  </conditionalFormatting>
  <printOptions horizontalCentered="1"/>
  <pageMargins left="0.1968503937007874" right="0.1968503937007874" top="0.1968503937007874" bottom="0.1968503937007874" header="0.31496062992125984" footer="0.5511811023622047"/>
  <pageSetup fitToHeight="4" fitToWidth="1" horizontalDpi="300" verticalDpi="3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8"/>
  <sheetViews>
    <sheetView zoomScalePageLayoutView="0" workbookViewId="0" topLeftCell="A1">
      <pane ySplit="7" topLeftCell="A46" activePane="bottomLeft" state="frozen"/>
      <selection pane="topLeft" activeCell="A1" sqref="A1"/>
      <selection pane="bottomLeft" activeCell="B52" sqref="B52"/>
    </sheetView>
  </sheetViews>
  <sheetFormatPr defaultColWidth="9.140625" defaultRowHeight="12.75"/>
  <cols>
    <col min="1" max="1" width="4.421875" style="1" customWidth="1"/>
    <col min="2" max="2" width="27.57421875" style="1" customWidth="1"/>
    <col min="3" max="7" width="4.28125" style="1" customWidth="1"/>
    <col min="8" max="8" width="3.7109375" style="1" customWidth="1"/>
    <col min="9" max="9" width="1.7109375" style="1" customWidth="1"/>
    <col min="10" max="11" width="3.7109375" style="1" customWidth="1"/>
    <col min="12" max="12" width="1.7109375" style="1" customWidth="1"/>
    <col min="13" max="14" width="3.7109375" style="1" customWidth="1"/>
    <col min="15" max="15" width="1.7109375" style="1" customWidth="1"/>
    <col min="16" max="17" width="3.7109375" style="1" customWidth="1"/>
    <col min="18" max="18" width="1.7109375" style="1" customWidth="1"/>
    <col min="19" max="20" width="3.7109375" style="1" customWidth="1"/>
    <col min="21" max="21" width="1.7109375" style="1" customWidth="1"/>
    <col min="22" max="22" width="3.7109375" style="1" customWidth="1"/>
    <col min="23" max="23" width="4.28125" style="1" customWidth="1"/>
    <col min="24" max="27" width="4.140625" style="1" customWidth="1"/>
    <col min="28" max="28" width="3.8515625" style="1" customWidth="1"/>
    <col min="29" max="33" width="3.7109375" style="1" customWidth="1"/>
    <col min="34" max="34" width="4.7109375" style="1" customWidth="1"/>
    <col min="35" max="38" width="8.7109375" style="1" customWidth="1"/>
    <col min="39" max="16384" width="9.140625" style="1" customWidth="1"/>
  </cols>
  <sheetData>
    <row r="1" spans="1:35" ht="13.5" thickTop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88"/>
      <c r="AI1" s="67"/>
    </row>
    <row r="2" spans="1:35" ht="12.7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89"/>
      <c r="AI2" s="67"/>
    </row>
    <row r="3" spans="1:35" ht="15.7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 t="s">
        <v>14</v>
      </c>
      <c r="O3" s="69"/>
      <c r="P3" s="69"/>
      <c r="Q3" s="69"/>
      <c r="R3" s="69"/>
      <c r="S3" s="69"/>
      <c r="T3" s="69"/>
      <c r="U3" s="69"/>
      <c r="V3" s="69"/>
      <c r="W3" s="69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90"/>
      <c r="AI3" s="67"/>
    </row>
    <row r="4" spans="1:35" ht="12.75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89"/>
      <c r="AI4" s="67"/>
    </row>
    <row r="5" spans="1:35" ht="12.7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 t="s">
        <v>15</v>
      </c>
      <c r="O5" s="72"/>
      <c r="P5" s="72"/>
      <c r="Q5" s="72"/>
      <c r="R5" s="72"/>
      <c r="S5" s="72"/>
      <c r="T5" s="72"/>
      <c r="U5" s="72"/>
      <c r="V5" s="72"/>
      <c r="W5" s="72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91"/>
      <c r="AI5" s="67"/>
    </row>
    <row r="6" spans="1:35" ht="13.5" thickBot="1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102"/>
      <c r="AI6" s="67"/>
    </row>
    <row r="7" spans="1:38" ht="37.5" customHeight="1" thickBot="1">
      <c r="A7" s="95"/>
      <c r="B7" s="96" t="s">
        <v>0</v>
      </c>
      <c r="C7" s="97" t="s">
        <v>11</v>
      </c>
      <c r="D7" s="97" t="s">
        <v>12</v>
      </c>
      <c r="E7" s="97" t="s">
        <v>13</v>
      </c>
      <c r="F7" s="97" t="s">
        <v>32</v>
      </c>
      <c r="G7" s="97" t="s">
        <v>33</v>
      </c>
      <c r="H7" s="157" t="s">
        <v>1</v>
      </c>
      <c r="I7" s="158"/>
      <c r="J7" s="158"/>
      <c r="K7" s="157" t="s">
        <v>2</v>
      </c>
      <c r="L7" s="158"/>
      <c r="M7" s="158"/>
      <c r="N7" s="157" t="s">
        <v>3</v>
      </c>
      <c r="O7" s="158"/>
      <c r="P7" s="158"/>
      <c r="Q7" s="157" t="s">
        <v>23</v>
      </c>
      <c r="R7" s="158"/>
      <c r="S7" s="158"/>
      <c r="T7" s="157" t="s">
        <v>24</v>
      </c>
      <c r="U7" s="158"/>
      <c r="V7" s="158"/>
      <c r="W7" s="98" t="s">
        <v>4</v>
      </c>
      <c r="X7" s="98" t="s">
        <v>5</v>
      </c>
      <c r="Y7" s="98" t="s">
        <v>6</v>
      </c>
      <c r="Z7" s="98" t="s">
        <v>25</v>
      </c>
      <c r="AA7" s="98" t="s">
        <v>26</v>
      </c>
      <c r="AB7" s="99" t="s">
        <v>7</v>
      </c>
      <c r="AC7" s="99" t="s">
        <v>10</v>
      </c>
      <c r="AD7" s="99" t="s">
        <v>27</v>
      </c>
      <c r="AE7" s="99" t="s">
        <v>28</v>
      </c>
      <c r="AF7" s="99" t="s">
        <v>29</v>
      </c>
      <c r="AG7" s="100" t="s">
        <v>8</v>
      </c>
      <c r="AH7" s="101" t="s">
        <v>9</v>
      </c>
      <c r="AI7" s="59"/>
      <c r="AJ7" s="59"/>
      <c r="AK7" s="59"/>
      <c r="AL7" s="59"/>
    </row>
    <row r="8" spans="1:35" ht="24.75" customHeight="1">
      <c r="A8" s="92">
        <v>1</v>
      </c>
      <c r="B8" s="93"/>
      <c r="C8" s="94">
        <v>2</v>
      </c>
      <c r="D8" s="82">
        <v>4</v>
      </c>
      <c r="E8" s="82">
        <v>6</v>
      </c>
      <c r="F8" s="82">
        <v>8</v>
      </c>
      <c r="G8" s="103">
        <v>10</v>
      </c>
      <c r="H8" s="110"/>
      <c r="I8" s="111" t="s">
        <v>31</v>
      </c>
      <c r="J8" s="112"/>
      <c r="K8" s="110"/>
      <c r="L8" s="111" t="s">
        <v>31</v>
      </c>
      <c r="M8" s="112"/>
      <c r="N8" s="110"/>
      <c r="O8" s="111" t="s">
        <v>31</v>
      </c>
      <c r="P8" s="112"/>
      <c r="Q8" s="110"/>
      <c r="R8" s="111" t="s">
        <v>31</v>
      </c>
      <c r="S8" s="112"/>
      <c r="T8" s="110"/>
      <c r="U8" s="111" t="s">
        <v>31</v>
      </c>
      <c r="V8" s="113"/>
      <c r="W8" s="114">
        <f aca="true" t="shared" si="0" ref="W8:W50">H8-J8</f>
        <v>0</v>
      </c>
      <c r="X8" s="114">
        <f aca="true" t="shared" si="1" ref="X8:X50">K8-M8</f>
        <v>0</v>
      </c>
      <c r="Y8" s="114">
        <f aca="true" t="shared" si="2" ref="Y8:Y50">N8-P8</f>
        <v>0</v>
      </c>
      <c r="Z8" s="114">
        <f aca="true" t="shared" si="3" ref="Z8:Z50">Q8-S8</f>
        <v>0</v>
      </c>
      <c r="AA8" s="115">
        <f aca="true" t="shared" si="4" ref="AA8:AA50">T8-V8</f>
        <v>0</v>
      </c>
      <c r="AB8" s="116">
        <f aca="true" t="shared" si="5" ref="AB8:AB50">IF(H8=13,1,0)</f>
        <v>0</v>
      </c>
      <c r="AC8" s="117">
        <f aca="true" t="shared" si="6" ref="AC8:AC50">IF(K8=13,1,0)</f>
        <v>0</v>
      </c>
      <c r="AD8" s="117">
        <f aca="true" t="shared" si="7" ref="AD8:AD50">IF(N8=13,1,0)</f>
        <v>0</v>
      </c>
      <c r="AE8" s="117">
        <f aca="true" t="shared" si="8" ref="AE8:AE50">IF(Q8=13,1,0)</f>
        <v>0</v>
      </c>
      <c r="AF8" s="118">
        <f aca="true" t="shared" si="9" ref="AF8:AF50">IF(T8=13,1,0)</f>
        <v>0</v>
      </c>
      <c r="AG8" s="119">
        <f aca="true" t="shared" si="10" ref="AG8:AG50">SUM(AB8:AF8)</f>
        <v>0</v>
      </c>
      <c r="AH8" s="120">
        <f aca="true" t="shared" si="11" ref="AH8:AH50">W8+X8+Y8+Z8+AA8</f>
        <v>0</v>
      </c>
      <c r="AI8" s="67"/>
    </row>
    <row r="9" spans="1:35" ht="24.75" customHeight="1">
      <c r="A9" s="76">
        <v>2</v>
      </c>
      <c r="B9" s="74"/>
      <c r="C9" s="80">
        <v>1</v>
      </c>
      <c r="D9" s="81">
        <v>43</v>
      </c>
      <c r="E9" s="81">
        <v>41</v>
      </c>
      <c r="F9" s="81">
        <v>39</v>
      </c>
      <c r="G9" s="104">
        <v>37</v>
      </c>
      <c r="H9" s="121"/>
      <c r="I9" s="122" t="s">
        <v>31</v>
      </c>
      <c r="J9" s="123"/>
      <c r="K9" s="124"/>
      <c r="L9" s="122" t="s">
        <v>31</v>
      </c>
      <c r="M9" s="125"/>
      <c r="N9" s="124"/>
      <c r="O9" s="122" t="s">
        <v>31</v>
      </c>
      <c r="P9" s="125"/>
      <c r="Q9" s="124"/>
      <c r="R9" s="122" t="s">
        <v>31</v>
      </c>
      <c r="S9" s="125"/>
      <c r="T9" s="124"/>
      <c r="U9" s="122" t="s">
        <v>31</v>
      </c>
      <c r="V9" s="126"/>
      <c r="W9" s="114">
        <f t="shared" si="0"/>
        <v>0</v>
      </c>
      <c r="X9" s="114">
        <f t="shared" si="1"/>
        <v>0</v>
      </c>
      <c r="Y9" s="114">
        <f t="shared" si="2"/>
        <v>0</v>
      </c>
      <c r="Z9" s="114">
        <f t="shared" si="3"/>
        <v>0</v>
      </c>
      <c r="AA9" s="115">
        <f t="shared" si="4"/>
        <v>0</v>
      </c>
      <c r="AB9" s="127">
        <f t="shared" si="5"/>
        <v>0</v>
      </c>
      <c r="AC9" s="117">
        <f t="shared" si="6"/>
        <v>0</v>
      </c>
      <c r="AD9" s="117">
        <f t="shared" si="7"/>
        <v>0</v>
      </c>
      <c r="AE9" s="117">
        <f t="shared" si="8"/>
        <v>0</v>
      </c>
      <c r="AF9" s="118">
        <f t="shared" si="9"/>
        <v>0</v>
      </c>
      <c r="AG9" s="128">
        <f t="shared" si="10"/>
        <v>0</v>
      </c>
      <c r="AH9" s="120">
        <f t="shared" si="11"/>
        <v>0</v>
      </c>
      <c r="AI9" s="67"/>
    </row>
    <row r="10" spans="1:35" ht="24.75" customHeight="1">
      <c r="A10" s="76">
        <v>3</v>
      </c>
      <c r="B10" s="74"/>
      <c r="C10" s="80">
        <v>4</v>
      </c>
      <c r="D10" s="81">
        <v>6</v>
      </c>
      <c r="E10" s="81">
        <v>8</v>
      </c>
      <c r="F10" s="81">
        <v>10</v>
      </c>
      <c r="G10" s="104">
        <v>12</v>
      </c>
      <c r="H10" s="121"/>
      <c r="I10" s="129" t="s">
        <v>31</v>
      </c>
      <c r="J10" s="123"/>
      <c r="K10" s="121"/>
      <c r="L10" s="129" t="s">
        <v>31</v>
      </c>
      <c r="M10" s="123"/>
      <c r="N10" s="121"/>
      <c r="O10" s="129" t="s">
        <v>31</v>
      </c>
      <c r="P10" s="123"/>
      <c r="Q10" s="121"/>
      <c r="R10" s="129" t="s">
        <v>31</v>
      </c>
      <c r="S10" s="123"/>
      <c r="T10" s="121"/>
      <c r="U10" s="129" t="s">
        <v>31</v>
      </c>
      <c r="V10" s="130"/>
      <c r="W10" s="114">
        <f t="shared" si="0"/>
        <v>0</v>
      </c>
      <c r="X10" s="114">
        <f t="shared" si="1"/>
        <v>0</v>
      </c>
      <c r="Y10" s="114">
        <f t="shared" si="2"/>
        <v>0</v>
      </c>
      <c r="Z10" s="114">
        <f t="shared" si="3"/>
        <v>0</v>
      </c>
      <c r="AA10" s="115">
        <f t="shared" si="4"/>
        <v>0</v>
      </c>
      <c r="AB10" s="127">
        <f t="shared" si="5"/>
        <v>0</v>
      </c>
      <c r="AC10" s="117">
        <f t="shared" si="6"/>
        <v>0</v>
      </c>
      <c r="AD10" s="117">
        <f t="shared" si="7"/>
        <v>0</v>
      </c>
      <c r="AE10" s="117">
        <f t="shared" si="8"/>
        <v>0</v>
      </c>
      <c r="AF10" s="118">
        <f t="shared" si="9"/>
        <v>0</v>
      </c>
      <c r="AG10" s="128">
        <f t="shared" si="10"/>
        <v>0</v>
      </c>
      <c r="AH10" s="120">
        <f t="shared" si="11"/>
        <v>0</v>
      </c>
      <c r="AI10" s="67"/>
    </row>
    <row r="11" spans="1:35" ht="24.75" customHeight="1">
      <c r="A11" s="76">
        <v>4</v>
      </c>
      <c r="B11" s="74"/>
      <c r="C11" s="80">
        <v>3</v>
      </c>
      <c r="D11" s="81">
        <v>1</v>
      </c>
      <c r="E11" s="106">
        <v>43</v>
      </c>
      <c r="F11" s="81">
        <v>41</v>
      </c>
      <c r="G11" s="104">
        <v>39</v>
      </c>
      <c r="H11" s="121"/>
      <c r="I11" s="129" t="s">
        <v>31</v>
      </c>
      <c r="J11" s="123"/>
      <c r="K11" s="121"/>
      <c r="L11" s="129" t="s">
        <v>31</v>
      </c>
      <c r="M11" s="123"/>
      <c r="N11" s="121"/>
      <c r="O11" s="129" t="s">
        <v>31</v>
      </c>
      <c r="P11" s="123"/>
      <c r="Q11" s="121"/>
      <c r="R11" s="129" t="s">
        <v>31</v>
      </c>
      <c r="S11" s="123"/>
      <c r="T11" s="121"/>
      <c r="U11" s="129" t="s">
        <v>31</v>
      </c>
      <c r="V11" s="130"/>
      <c r="W11" s="114">
        <f t="shared" si="0"/>
        <v>0</v>
      </c>
      <c r="X11" s="114">
        <f t="shared" si="1"/>
        <v>0</v>
      </c>
      <c r="Y11" s="114">
        <f t="shared" si="2"/>
        <v>0</v>
      </c>
      <c r="Z11" s="114">
        <f t="shared" si="3"/>
        <v>0</v>
      </c>
      <c r="AA11" s="115">
        <f t="shared" si="4"/>
        <v>0</v>
      </c>
      <c r="AB11" s="127">
        <f t="shared" si="5"/>
        <v>0</v>
      </c>
      <c r="AC11" s="117">
        <f t="shared" si="6"/>
        <v>0</v>
      </c>
      <c r="AD11" s="117">
        <f t="shared" si="7"/>
        <v>0</v>
      </c>
      <c r="AE11" s="117">
        <f t="shared" si="8"/>
        <v>0</v>
      </c>
      <c r="AF11" s="118">
        <f t="shared" si="9"/>
        <v>0</v>
      </c>
      <c r="AG11" s="128">
        <f t="shared" si="10"/>
        <v>0</v>
      </c>
      <c r="AH11" s="120">
        <f t="shared" si="11"/>
        <v>0</v>
      </c>
      <c r="AI11" s="67"/>
    </row>
    <row r="12" spans="1:35" ht="24.75" customHeight="1">
      <c r="A12" s="76">
        <v>5</v>
      </c>
      <c r="B12" s="74"/>
      <c r="C12" s="80">
        <v>6</v>
      </c>
      <c r="D12" s="81">
        <v>8</v>
      </c>
      <c r="E12" s="81">
        <v>10</v>
      </c>
      <c r="F12" s="82">
        <v>12</v>
      </c>
      <c r="G12" s="103">
        <v>14</v>
      </c>
      <c r="H12" s="121"/>
      <c r="I12" s="129" t="s">
        <v>31</v>
      </c>
      <c r="J12" s="123"/>
      <c r="K12" s="121"/>
      <c r="L12" s="129" t="s">
        <v>31</v>
      </c>
      <c r="M12" s="123"/>
      <c r="N12" s="121"/>
      <c r="O12" s="129" t="s">
        <v>31</v>
      </c>
      <c r="P12" s="123"/>
      <c r="Q12" s="121"/>
      <c r="R12" s="129" t="s">
        <v>31</v>
      </c>
      <c r="S12" s="123"/>
      <c r="T12" s="121"/>
      <c r="U12" s="129" t="s">
        <v>31</v>
      </c>
      <c r="V12" s="130"/>
      <c r="W12" s="114">
        <f t="shared" si="0"/>
        <v>0</v>
      </c>
      <c r="X12" s="114">
        <f t="shared" si="1"/>
        <v>0</v>
      </c>
      <c r="Y12" s="114">
        <f t="shared" si="2"/>
        <v>0</v>
      </c>
      <c r="Z12" s="114">
        <f t="shared" si="3"/>
        <v>0</v>
      </c>
      <c r="AA12" s="115">
        <f t="shared" si="4"/>
        <v>0</v>
      </c>
      <c r="AB12" s="127">
        <f t="shared" si="5"/>
        <v>0</v>
      </c>
      <c r="AC12" s="117">
        <f t="shared" si="6"/>
        <v>0</v>
      </c>
      <c r="AD12" s="117">
        <f t="shared" si="7"/>
        <v>0</v>
      </c>
      <c r="AE12" s="117">
        <f t="shared" si="8"/>
        <v>0</v>
      </c>
      <c r="AF12" s="118">
        <f t="shared" si="9"/>
        <v>0</v>
      </c>
      <c r="AG12" s="128">
        <f t="shared" si="10"/>
        <v>0</v>
      </c>
      <c r="AH12" s="120">
        <f t="shared" si="11"/>
        <v>0</v>
      </c>
      <c r="AI12" s="67"/>
    </row>
    <row r="13" spans="1:35" ht="24.75" customHeight="1">
      <c r="A13" s="76">
        <v>6</v>
      </c>
      <c r="B13" s="74"/>
      <c r="C13" s="80">
        <v>5</v>
      </c>
      <c r="D13" s="81">
        <v>3</v>
      </c>
      <c r="E13" s="81">
        <v>1</v>
      </c>
      <c r="F13" s="81">
        <v>43</v>
      </c>
      <c r="G13" s="104">
        <v>41</v>
      </c>
      <c r="H13" s="121"/>
      <c r="I13" s="129" t="s">
        <v>31</v>
      </c>
      <c r="J13" s="123"/>
      <c r="K13" s="121"/>
      <c r="L13" s="129" t="s">
        <v>31</v>
      </c>
      <c r="M13" s="123"/>
      <c r="N13" s="121"/>
      <c r="O13" s="129" t="s">
        <v>31</v>
      </c>
      <c r="P13" s="123"/>
      <c r="Q13" s="121"/>
      <c r="R13" s="129" t="s">
        <v>31</v>
      </c>
      <c r="S13" s="123"/>
      <c r="T13" s="121"/>
      <c r="U13" s="129" t="s">
        <v>31</v>
      </c>
      <c r="V13" s="130"/>
      <c r="W13" s="114">
        <f t="shared" si="0"/>
        <v>0</v>
      </c>
      <c r="X13" s="114">
        <f t="shared" si="1"/>
        <v>0</v>
      </c>
      <c r="Y13" s="114">
        <f t="shared" si="2"/>
        <v>0</v>
      </c>
      <c r="Z13" s="114">
        <f t="shared" si="3"/>
        <v>0</v>
      </c>
      <c r="AA13" s="115">
        <f t="shared" si="4"/>
        <v>0</v>
      </c>
      <c r="AB13" s="127">
        <f t="shared" si="5"/>
        <v>0</v>
      </c>
      <c r="AC13" s="117">
        <f t="shared" si="6"/>
        <v>0</v>
      </c>
      <c r="AD13" s="117">
        <f t="shared" si="7"/>
        <v>0</v>
      </c>
      <c r="AE13" s="117">
        <f t="shared" si="8"/>
        <v>0</v>
      </c>
      <c r="AF13" s="118">
        <f t="shared" si="9"/>
        <v>0</v>
      </c>
      <c r="AG13" s="128">
        <f t="shared" si="10"/>
        <v>0</v>
      </c>
      <c r="AH13" s="120">
        <f t="shared" si="11"/>
        <v>0</v>
      </c>
      <c r="AI13" s="67"/>
    </row>
    <row r="14" spans="1:35" ht="24.75" customHeight="1">
      <c r="A14" s="76">
        <v>7</v>
      </c>
      <c r="B14" s="86"/>
      <c r="C14" s="87">
        <v>8</v>
      </c>
      <c r="D14" s="106">
        <v>41</v>
      </c>
      <c r="E14" s="81">
        <v>12</v>
      </c>
      <c r="F14" s="81">
        <v>14</v>
      </c>
      <c r="G14" s="104">
        <v>16</v>
      </c>
      <c r="H14" s="121"/>
      <c r="I14" s="129" t="s">
        <v>31</v>
      </c>
      <c r="J14" s="123"/>
      <c r="K14" s="121"/>
      <c r="L14" s="129" t="s">
        <v>31</v>
      </c>
      <c r="M14" s="123"/>
      <c r="N14" s="121"/>
      <c r="O14" s="129" t="s">
        <v>31</v>
      </c>
      <c r="P14" s="123"/>
      <c r="Q14" s="121"/>
      <c r="R14" s="129" t="s">
        <v>31</v>
      </c>
      <c r="S14" s="123"/>
      <c r="T14" s="121"/>
      <c r="U14" s="129" t="s">
        <v>31</v>
      </c>
      <c r="V14" s="130"/>
      <c r="W14" s="114">
        <f t="shared" si="0"/>
        <v>0</v>
      </c>
      <c r="X14" s="114">
        <f t="shared" si="1"/>
        <v>0</v>
      </c>
      <c r="Y14" s="114">
        <f t="shared" si="2"/>
        <v>0</v>
      </c>
      <c r="Z14" s="114">
        <f t="shared" si="3"/>
        <v>0</v>
      </c>
      <c r="AA14" s="115">
        <f t="shared" si="4"/>
        <v>0</v>
      </c>
      <c r="AB14" s="127">
        <f t="shared" si="5"/>
        <v>0</v>
      </c>
      <c r="AC14" s="117">
        <f t="shared" si="6"/>
        <v>0</v>
      </c>
      <c r="AD14" s="117">
        <f t="shared" si="7"/>
        <v>0</v>
      </c>
      <c r="AE14" s="117">
        <f t="shared" si="8"/>
        <v>0</v>
      </c>
      <c r="AF14" s="118">
        <f t="shared" si="9"/>
        <v>0</v>
      </c>
      <c r="AG14" s="128">
        <f t="shared" si="10"/>
        <v>0</v>
      </c>
      <c r="AH14" s="120">
        <f t="shared" si="11"/>
        <v>0</v>
      </c>
      <c r="AI14" s="67"/>
    </row>
    <row r="15" spans="1:35" ht="24.75" customHeight="1">
      <c r="A15" s="76">
        <v>8</v>
      </c>
      <c r="B15" s="74"/>
      <c r="C15" s="80">
        <v>7</v>
      </c>
      <c r="D15" s="81">
        <v>5</v>
      </c>
      <c r="E15" s="81">
        <v>3</v>
      </c>
      <c r="F15" s="81">
        <v>1</v>
      </c>
      <c r="G15" s="104">
        <v>43</v>
      </c>
      <c r="H15" s="121"/>
      <c r="I15" s="129" t="s">
        <v>31</v>
      </c>
      <c r="J15" s="123"/>
      <c r="K15" s="121"/>
      <c r="L15" s="129" t="s">
        <v>31</v>
      </c>
      <c r="M15" s="123"/>
      <c r="N15" s="121"/>
      <c r="O15" s="129" t="s">
        <v>31</v>
      </c>
      <c r="P15" s="123"/>
      <c r="Q15" s="121"/>
      <c r="R15" s="129" t="s">
        <v>31</v>
      </c>
      <c r="S15" s="123"/>
      <c r="T15" s="121"/>
      <c r="U15" s="129" t="s">
        <v>31</v>
      </c>
      <c r="V15" s="130"/>
      <c r="W15" s="114">
        <f t="shared" si="0"/>
        <v>0</v>
      </c>
      <c r="X15" s="114">
        <f t="shared" si="1"/>
        <v>0</v>
      </c>
      <c r="Y15" s="114">
        <f t="shared" si="2"/>
        <v>0</v>
      </c>
      <c r="Z15" s="114">
        <f t="shared" si="3"/>
        <v>0</v>
      </c>
      <c r="AA15" s="115">
        <f t="shared" si="4"/>
        <v>0</v>
      </c>
      <c r="AB15" s="127">
        <f t="shared" si="5"/>
        <v>0</v>
      </c>
      <c r="AC15" s="117">
        <f t="shared" si="6"/>
        <v>0</v>
      </c>
      <c r="AD15" s="117">
        <f t="shared" si="7"/>
        <v>0</v>
      </c>
      <c r="AE15" s="117">
        <f t="shared" si="8"/>
        <v>0</v>
      </c>
      <c r="AF15" s="118">
        <f t="shared" si="9"/>
        <v>0</v>
      </c>
      <c r="AG15" s="128">
        <f t="shared" si="10"/>
        <v>0</v>
      </c>
      <c r="AH15" s="120">
        <f t="shared" si="11"/>
        <v>0</v>
      </c>
      <c r="AI15" s="67"/>
    </row>
    <row r="16" spans="1:35" ht="24.75" customHeight="1">
      <c r="A16" s="76">
        <v>9</v>
      </c>
      <c r="B16" s="74"/>
      <c r="C16" s="80">
        <v>10</v>
      </c>
      <c r="D16" s="81">
        <v>12</v>
      </c>
      <c r="E16" s="81">
        <v>14</v>
      </c>
      <c r="F16" s="81">
        <v>16</v>
      </c>
      <c r="G16" s="104">
        <v>18</v>
      </c>
      <c r="H16" s="121"/>
      <c r="I16" s="129" t="s">
        <v>31</v>
      </c>
      <c r="J16" s="123"/>
      <c r="K16" s="121"/>
      <c r="L16" s="129" t="s">
        <v>31</v>
      </c>
      <c r="M16" s="123"/>
      <c r="N16" s="121"/>
      <c r="O16" s="129" t="s">
        <v>31</v>
      </c>
      <c r="P16" s="123"/>
      <c r="Q16" s="121"/>
      <c r="R16" s="129" t="s">
        <v>31</v>
      </c>
      <c r="S16" s="123"/>
      <c r="T16" s="121"/>
      <c r="U16" s="129" t="s">
        <v>31</v>
      </c>
      <c r="V16" s="130"/>
      <c r="W16" s="114">
        <f t="shared" si="0"/>
        <v>0</v>
      </c>
      <c r="X16" s="114">
        <f t="shared" si="1"/>
        <v>0</v>
      </c>
      <c r="Y16" s="114">
        <f t="shared" si="2"/>
        <v>0</v>
      </c>
      <c r="Z16" s="114">
        <f t="shared" si="3"/>
        <v>0</v>
      </c>
      <c r="AA16" s="115">
        <f t="shared" si="4"/>
        <v>0</v>
      </c>
      <c r="AB16" s="127">
        <f t="shared" si="5"/>
        <v>0</v>
      </c>
      <c r="AC16" s="117">
        <f t="shared" si="6"/>
        <v>0</v>
      </c>
      <c r="AD16" s="117">
        <f t="shared" si="7"/>
        <v>0</v>
      </c>
      <c r="AE16" s="117">
        <f t="shared" si="8"/>
        <v>0</v>
      </c>
      <c r="AF16" s="118">
        <f t="shared" si="9"/>
        <v>0</v>
      </c>
      <c r="AG16" s="128">
        <f t="shared" si="10"/>
        <v>0</v>
      </c>
      <c r="AH16" s="120">
        <f t="shared" si="11"/>
        <v>0</v>
      </c>
      <c r="AI16" s="67"/>
    </row>
    <row r="17" spans="1:35" ht="24.75" customHeight="1">
      <c r="A17" s="76">
        <v>10</v>
      </c>
      <c r="B17" s="74"/>
      <c r="C17" s="80">
        <v>9</v>
      </c>
      <c r="D17" s="108" t="s">
        <v>35</v>
      </c>
      <c r="E17" s="81">
        <v>5</v>
      </c>
      <c r="F17" s="81">
        <v>3</v>
      </c>
      <c r="G17" s="104">
        <v>1</v>
      </c>
      <c r="H17" s="121"/>
      <c r="I17" s="129" t="s">
        <v>31</v>
      </c>
      <c r="J17" s="123"/>
      <c r="K17" s="121">
        <v>13</v>
      </c>
      <c r="L17" s="129" t="s">
        <v>31</v>
      </c>
      <c r="M17" s="123">
        <v>7</v>
      </c>
      <c r="N17" s="121"/>
      <c r="O17" s="129" t="s">
        <v>31</v>
      </c>
      <c r="P17" s="123"/>
      <c r="Q17" s="121"/>
      <c r="R17" s="129" t="s">
        <v>31</v>
      </c>
      <c r="S17" s="123"/>
      <c r="T17" s="121"/>
      <c r="U17" s="129" t="s">
        <v>31</v>
      </c>
      <c r="V17" s="130"/>
      <c r="W17" s="114">
        <f t="shared" si="0"/>
        <v>0</v>
      </c>
      <c r="X17" s="114">
        <f t="shared" si="1"/>
        <v>6</v>
      </c>
      <c r="Y17" s="114">
        <f t="shared" si="2"/>
        <v>0</v>
      </c>
      <c r="Z17" s="114">
        <f t="shared" si="3"/>
        <v>0</v>
      </c>
      <c r="AA17" s="115">
        <f t="shared" si="4"/>
        <v>0</v>
      </c>
      <c r="AB17" s="127">
        <f t="shared" si="5"/>
        <v>0</v>
      </c>
      <c r="AC17" s="117">
        <f t="shared" si="6"/>
        <v>1</v>
      </c>
      <c r="AD17" s="117">
        <f t="shared" si="7"/>
        <v>0</v>
      </c>
      <c r="AE17" s="117">
        <f t="shared" si="8"/>
        <v>0</v>
      </c>
      <c r="AF17" s="118">
        <f t="shared" si="9"/>
        <v>0</v>
      </c>
      <c r="AG17" s="128">
        <f t="shared" si="10"/>
        <v>1</v>
      </c>
      <c r="AH17" s="120">
        <f t="shared" si="11"/>
        <v>6</v>
      </c>
      <c r="AI17" s="67"/>
    </row>
    <row r="18" spans="1:35" ht="24.75" customHeight="1">
      <c r="A18" s="76">
        <v>11</v>
      </c>
      <c r="B18" s="74"/>
      <c r="C18" s="80">
        <v>12</v>
      </c>
      <c r="D18" s="81">
        <v>14</v>
      </c>
      <c r="E18" s="81">
        <v>16</v>
      </c>
      <c r="F18" s="81">
        <v>18</v>
      </c>
      <c r="G18" s="104">
        <v>20</v>
      </c>
      <c r="H18" s="121"/>
      <c r="I18" s="129" t="s">
        <v>31</v>
      </c>
      <c r="J18" s="123"/>
      <c r="K18" s="121"/>
      <c r="L18" s="129" t="s">
        <v>31</v>
      </c>
      <c r="M18" s="123"/>
      <c r="N18" s="121"/>
      <c r="O18" s="129" t="s">
        <v>31</v>
      </c>
      <c r="P18" s="123"/>
      <c r="Q18" s="121"/>
      <c r="R18" s="129" t="s">
        <v>31</v>
      </c>
      <c r="S18" s="123"/>
      <c r="T18" s="121"/>
      <c r="U18" s="129" t="s">
        <v>31</v>
      </c>
      <c r="V18" s="130"/>
      <c r="W18" s="114">
        <f t="shared" si="0"/>
        <v>0</v>
      </c>
      <c r="X18" s="114">
        <f t="shared" si="1"/>
        <v>0</v>
      </c>
      <c r="Y18" s="114">
        <f t="shared" si="2"/>
        <v>0</v>
      </c>
      <c r="Z18" s="114">
        <f t="shared" si="3"/>
        <v>0</v>
      </c>
      <c r="AA18" s="115">
        <f t="shared" si="4"/>
        <v>0</v>
      </c>
      <c r="AB18" s="127">
        <f t="shared" si="5"/>
        <v>0</v>
      </c>
      <c r="AC18" s="117">
        <f t="shared" si="6"/>
        <v>0</v>
      </c>
      <c r="AD18" s="117">
        <f t="shared" si="7"/>
        <v>0</v>
      </c>
      <c r="AE18" s="117">
        <f t="shared" si="8"/>
        <v>0</v>
      </c>
      <c r="AF18" s="118">
        <f t="shared" si="9"/>
        <v>0</v>
      </c>
      <c r="AG18" s="128">
        <f t="shared" si="10"/>
        <v>0</v>
      </c>
      <c r="AH18" s="120">
        <f t="shared" si="11"/>
        <v>0</v>
      </c>
      <c r="AI18" s="67"/>
    </row>
    <row r="19" spans="1:35" ht="24.75" customHeight="1">
      <c r="A19" s="76">
        <v>12</v>
      </c>
      <c r="B19" s="74"/>
      <c r="C19" s="80">
        <v>11</v>
      </c>
      <c r="D19" s="81">
        <v>9</v>
      </c>
      <c r="E19" s="81">
        <v>7</v>
      </c>
      <c r="F19" s="81">
        <v>5</v>
      </c>
      <c r="G19" s="104">
        <v>3</v>
      </c>
      <c r="H19" s="121"/>
      <c r="I19" s="129" t="s">
        <v>31</v>
      </c>
      <c r="J19" s="123"/>
      <c r="K19" s="121"/>
      <c r="L19" s="129" t="s">
        <v>31</v>
      </c>
      <c r="M19" s="123"/>
      <c r="N19" s="121"/>
      <c r="O19" s="129" t="s">
        <v>31</v>
      </c>
      <c r="P19" s="123"/>
      <c r="Q19" s="121"/>
      <c r="R19" s="129" t="s">
        <v>31</v>
      </c>
      <c r="S19" s="123"/>
      <c r="T19" s="121"/>
      <c r="U19" s="129" t="s">
        <v>31</v>
      </c>
      <c r="V19" s="130"/>
      <c r="W19" s="114">
        <f t="shared" si="0"/>
        <v>0</v>
      </c>
      <c r="X19" s="114">
        <f t="shared" si="1"/>
        <v>0</v>
      </c>
      <c r="Y19" s="114">
        <f t="shared" si="2"/>
        <v>0</v>
      </c>
      <c r="Z19" s="114">
        <f t="shared" si="3"/>
        <v>0</v>
      </c>
      <c r="AA19" s="115">
        <f t="shared" si="4"/>
        <v>0</v>
      </c>
      <c r="AB19" s="127">
        <f t="shared" si="5"/>
        <v>0</v>
      </c>
      <c r="AC19" s="117">
        <f t="shared" si="6"/>
        <v>0</v>
      </c>
      <c r="AD19" s="117">
        <f t="shared" si="7"/>
        <v>0</v>
      </c>
      <c r="AE19" s="117">
        <f t="shared" si="8"/>
        <v>0</v>
      </c>
      <c r="AF19" s="118">
        <f t="shared" si="9"/>
        <v>0</v>
      </c>
      <c r="AG19" s="128">
        <f t="shared" si="10"/>
        <v>0</v>
      </c>
      <c r="AH19" s="120">
        <f t="shared" si="11"/>
        <v>0</v>
      </c>
      <c r="AI19" s="67"/>
    </row>
    <row r="20" spans="1:35" ht="24.75" customHeight="1">
      <c r="A20" s="76">
        <v>13</v>
      </c>
      <c r="B20" s="74"/>
      <c r="C20" s="80">
        <v>14</v>
      </c>
      <c r="D20" s="81">
        <v>16</v>
      </c>
      <c r="E20" s="81">
        <v>18</v>
      </c>
      <c r="F20" s="81">
        <v>20</v>
      </c>
      <c r="G20" s="104">
        <v>22</v>
      </c>
      <c r="H20" s="121"/>
      <c r="I20" s="129" t="s">
        <v>31</v>
      </c>
      <c r="J20" s="123"/>
      <c r="K20" s="121"/>
      <c r="L20" s="129" t="s">
        <v>31</v>
      </c>
      <c r="M20" s="123"/>
      <c r="N20" s="121"/>
      <c r="O20" s="129" t="s">
        <v>31</v>
      </c>
      <c r="P20" s="123"/>
      <c r="Q20" s="121"/>
      <c r="R20" s="129" t="s">
        <v>31</v>
      </c>
      <c r="S20" s="123"/>
      <c r="T20" s="121"/>
      <c r="U20" s="129" t="s">
        <v>31</v>
      </c>
      <c r="V20" s="130"/>
      <c r="W20" s="114">
        <f t="shared" si="0"/>
        <v>0</v>
      </c>
      <c r="X20" s="114">
        <f t="shared" si="1"/>
        <v>0</v>
      </c>
      <c r="Y20" s="114">
        <f t="shared" si="2"/>
        <v>0</v>
      </c>
      <c r="Z20" s="114">
        <f t="shared" si="3"/>
        <v>0</v>
      </c>
      <c r="AA20" s="115">
        <f t="shared" si="4"/>
        <v>0</v>
      </c>
      <c r="AB20" s="127">
        <f t="shared" si="5"/>
        <v>0</v>
      </c>
      <c r="AC20" s="117">
        <f t="shared" si="6"/>
        <v>0</v>
      </c>
      <c r="AD20" s="117">
        <f t="shared" si="7"/>
        <v>0</v>
      </c>
      <c r="AE20" s="117">
        <f t="shared" si="8"/>
        <v>0</v>
      </c>
      <c r="AF20" s="118">
        <f t="shared" si="9"/>
        <v>0</v>
      </c>
      <c r="AG20" s="128">
        <f t="shared" si="10"/>
        <v>0</v>
      </c>
      <c r="AH20" s="120">
        <f t="shared" si="11"/>
        <v>0</v>
      </c>
      <c r="AI20" s="67"/>
    </row>
    <row r="21" spans="1:35" ht="24.75" customHeight="1">
      <c r="A21" s="76">
        <v>14</v>
      </c>
      <c r="B21" s="74"/>
      <c r="C21" s="80">
        <v>13</v>
      </c>
      <c r="D21" s="81">
        <v>11</v>
      </c>
      <c r="E21" s="81">
        <v>9</v>
      </c>
      <c r="F21" s="81">
        <v>7</v>
      </c>
      <c r="G21" s="104">
        <v>5</v>
      </c>
      <c r="H21" s="121"/>
      <c r="I21" s="129" t="s">
        <v>31</v>
      </c>
      <c r="J21" s="123"/>
      <c r="K21" s="121"/>
      <c r="L21" s="129" t="s">
        <v>31</v>
      </c>
      <c r="M21" s="123"/>
      <c r="N21" s="121"/>
      <c r="O21" s="129" t="s">
        <v>31</v>
      </c>
      <c r="P21" s="123"/>
      <c r="Q21" s="121"/>
      <c r="R21" s="129" t="s">
        <v>31</v>
      </c>
      <c r="S21" s="123"/>
      <c r="T21" s="121"/>
      <c r="U21" s="129" t="s">
        <v>31</v>
      </c>
      <c r="V21" s="130"/>
      <c r="W21" s="114">
        <f t="shared" si="0"/>
        <v>0</v>
      </c>
      <c r="X21" s="114">
        <f t="shared" si="1"/>
        <v>0</v>
      </c>
      <c r="Y21" s="114">
        <f t="shared" si="2"/>
        <v>0</v>
      </c>
      <c r="Z21" s="114">
        <f t="shared" si="3"/>
        <v>0</v>
      </c>
      <c r="AA21" s="115">
        <f t="shared" si="4"/>
        <v>0</v>
      </c>
      <c r="AB21" s="127">
        <f t="shared" si="5"/>
        <v>0</v>
      </c>
      <c r="AC21" s="117">
        <f t="shared" si="6"/>
        <v>0</v>
      </c>
      <c r="AD21" s="117">
        <f t="shared" si="7"/>
        <v>0</v>
      </c>
      <c r="AE21" s="117">
        <f t="shared" si="8"/>
        <v>0</v>
      </c>
      <c r="AF21" s="118">
        <f t="shared" si="9"/>
        <v>0</v>
      </c>
      <c r="AG21" s="128">
        <f t="shared" si="10"/>
        <v>0</v>
      </c>
      <c r="AH21" s="120">
        <f t="shared" si="11"/>
        <v>0</v>
      </c>
      <c r="AI21" s="67"/>
    </row>
    <row r="22" spans="1:35" ht="24.75" customHeight="1">
      <c r="A22" s="76">
        <v>15</v>
      </c>
      <c r="B22" s="74"/>
      <c r="C22" s="80">
        <v>16</v>
      </c>
      <c r="D22" s="81">
        <v>18</v>
      </c>
      <c r="E22" s="81">
        <v>20</v>
      </c>
      <c r="F22" s="108" t="s">
        <v>35</v>
      </c>
      <c r="G22" s="104">
        <v>24</v>
      </c>
      <c r="H22" s="121"/>
      <c r="I22" s="129" t="s">
        <v>31</v>
      </c>
      <c r="J22" s="123"/>
      <c r="K22" s="121"/>
      <c r="L22" s="129" t="s">
        <v>31</v>
      </c>
      <c r="M22" s="123"/>
      <c r="N22" s="121"/>
      <c r="O22" s="129" t="s">
        <v>31</v>
      </c>
      <c r="P22" s="123"/>
      <c r="Q22" s="121">
        <v>13</v>
      </c>
      <c r="R22" s="129" t="s">
        <v>31</v>
      </c>
      <c r="S22" s="123">
        <v>7</v>
      </c>
      <c r="T22" s="121"/>
      <c r="U22" s="129" t="s">
        <v>31</v>
      </c>
      <c r="V22" s="130"/>
      <c r="W22" s="114">
        <f t="shared" si="0"/>
        <v>0</v>
      </c>
      <c r="X22" s="114">
        <f t="shared" si="1"/>
        <v>0</v>
      </c>
      <c r="Y22" s="114">
        <f t="shared" si="2"/>
        <v>0</v>
      </c>
      <c r="Z22" s="114">
        <f t="shared" si="3"/>
        <v>6</v>
      </c>
      <c r="AA22" s="115">
        <f t="shared" si="4"/>
        <v>0</v>
      </c>
      <c r="AB22" s="127">
        <f t="shared" si="5"/>
        <v>0</v>
      </c>
      <c r="AC22" s="117">
        <f t="shared" si="6"/>
        <v>0</v>
      </c>
      <c r="AD22" s="117">
        <f t="shared" si="7"/>
        <v>0</v>
      </c>
      <c r="AE22" s="117">
        <f t="shared" si="8"/>
        <v>1</v>
      </c>
      <c r="AF22" s="118">
        <f t="shared" si="9"/>
        <v>0</v>
      </c>
      <c r="AG22" s="128">
        <f t="shared" si="10"/>
        <v>1</v>
      </c>
      <c r="AH22" s="120">
        <f t="shared" si="11"/>
        <v>6</v>
      </c>
      <c r="AI22" s="67"/>
    </row>
    <row r="23" spans="1:35" ht="24.75" customHeight="1">
      <c r="A23" s="76">
        <v>16</v>
      </c>
      <c r="B23" s="74"/>
      <c r="C23" s="80">
        <v>15</v>
      </c>
      <c r="D23" s="81">
        <v>13</v>
      </c>
      <c r="E23" s="81">
        <v>11</v>
      </c>
      <c r="F23" s="81">
        <v>9</v>
      </c>
      <c r="G23" s="104">
        <v>7</v>
      </c>
      <c r="H23" s="121"/>
      <c r="I23" s="129" t="s">
        <v>31</v>
      </c>
      <c r="J23" s="123"/>
      <c r="K23" s="121"/>
      <c r="L23" s="129" t="s">
        <v>31</v>
      </c>
      <c r="M23" s="123"/>
      <c r="N23" s="121"/>
      <c r="O23" s="129" t="s">
        <v>31</v>
      </c>
      <c r="P23" s="123"/>
      <c r="Q23" s="121"/>
      <c r="R23" s="129" t="s">
        <v>31</v>
      </c>
      <c r="S23" s="123"/>
      <c r="T23" s="121"/>
      <c r="U23" s="129" t="s">
        <v>31</v>
      </c>
      <c r="V23" s="130"/>
      <c r="W23" s="114">
        <f t="shared" si="0"/>
        <v>0</v>
      </c>
      <c r="X23" s="114">
        <f t="shared" si="1"/>
        <v>0</v>
      </c>
      <c r="Y23" s="114">
        <f t="shared" si="2"/>
        <v>0</v>
      </c>
      <c r="Z23" s="114">
        <f t="shared" si="3"/>
        <v>0</v>
      </c>
      <c r="AA23" s="115">
        <f t="shared" si="4"/>
        <v>0</v>
      </c>
      <c r="AB23" s="127">
        <f t="shared" si="5"/>
        <v>0</v>
      </c>
      <c r="AC23" s="117">
        <f t="shared" si="6"/>
        <v>0</v>
      </c>
      <c r="AD23" s="117">
        <f t="shared" si="7"/>
        <v>0</v>
      </c>
      <c r="AE23" s="117">
        <f t="shared" si="8"/>
        <v>0</v>
      </c>
      <c r="AF23" s="118">
        <f t="shared" si="9"/>
        <v>0</v>
      </c>
      <c r="AG23" s="128">
        <f t="shared" si="10"/>
        <v>0</v>
      </c>
      <c r="AH23" s="120">
        <f t="shared" si="11"/>
        <v>0</v>
      </c>
      <c r="AI23" s="67"/>
    </row>
    <row r="24" spans="1:35" ht="24.75" customHeight="1">
      <c r="A24" s="76">
        <v>17</v>
      </c>
      <c r="B24" s="74"/>
      <c r="C24" s="80">
        <v>18</v>
      </c>
      <c r="D24" s="81">
        <v>20</v>
      </c>
      <c r="E24" s="106">
        <v>39</v>
      </c>
      <c r="F24" s="81">
        <v>24</v>
      </c>
      <c r="G24" s="104">
        <v>26</v>
      </c>
      <c r="H24" s="121"/>
      <c r="I24" s="129" t="s">
        <v>31</v>
      </c>
      <c r="J24" s="123"/>
      <c r="K24" s="121"/>
      <c r="L24" s="129" t="s">
        <v>31</v>
      </c>
      <c r="M24" s="123"/>
      <c r="N24" s="121"/>
      <c r="O24" s="129" t="s">
        <v>31</v>
      </c>
      <c r="P24" s="123"/>
      <c r="Q24" s="121"/>
      <c r="R24" s="129" t="s">
        <v>31</v>
      </c>
      <c r="S24" s="123"/>
      <c r="T24" s="121"/>
      <c r="U24" s="129" t="s">
        <v>31</v>
      </c>
      <c r="V24" s="130"/>
      <c r="W24" s="114">
        <f t="shared" si="0"/>
        <v>0</v>
      </c>
      <c r="X24" s="114">
        <f t="shared" si="1"/>
        <v>0</v>
      </c>
      <c r="Y24" s="114">
        <f t="shared" si="2"/>
        <v>0</v>
      </c>
      <c r="Z24" s="114">
        <f t="shared" si="3"/>
        <v>0</v>
      </c>
      <c r="AA24" s="115">
        <f t="shared" si="4"/>
        <v>0</v>
      </c>
      <c r="AB24" s="127">
        <f t="shared" si="5"/>
        <v>0</v>
      </c>
      <c r="AC24" s="117">
        <f t="shared" si="6"/>
        <v>0</v>
      </c>
      <c r="AD24" s="117">
        <f t="shared" si="7"/>
        <v>0</v>
      </c>
      <c r="AE24" s="117">
        <f t="shared" si="8"/>
        <v>0</v>
      </c>
      <c r="AF24" s="118">
        <f t="shared" si="9"/>
        <v>0</v>
      </c>
      <c r="AG24" s="128">
        <f t="shared" si="10"/>
        <v>0</v>
      </c>
      <c r="AH24" s="120">
        <f t="shared" si="11"/>
        <v>0</v>
      </c>
      <c r="AI24" s="67"/>
    </row>
    <row r="25" spans="1:35" ht="24.75" customHeight="1">
      <c r="A25" s="76">
        <v>18</v>
      </c>
      <c r="B25" s="74"/>
      <c r="C25" s="80">
        <v>17</v>
      </c>
      <c r="D25" s="81">
        <v>15</v>
      </c>
      <c r="E25" s="81">
        <v>13</v>
      </c>
      <c r="F25" s="81">
        <v>11</v>
      </c>
      <c r="G25" s="104">
        <v>9</v>
      </c>
      <c r="H25" s="121"/>
      <c r="I25" s="129" t="s">
        <v>31</v>
      </c>
      <c r="J25" s="123"/>
      <c r="K25" s="121"/>
      <c r="L25" s="129" t="s">
        <v>31</v>
      </c>
      <c r="M25" s="123"/>
      <c r="N25" s="121"/>
      <c r="O25" s="129" t="s">
        <v>31</v>
      </c>
      <c r="P25" s="123"/>
      <c r="Q25" s="121"/>
      <c r="R25" s="129" t="s">
        <v>31</v>
      </c>
      <c r="S25" s="123"/>
      <c r="T25" s="121"/>
      <c r="U25" s="129" t="s">
        <v>31</v>
      </c>
      <c r="V25" s="130"/>
      <c r="W25" s="114">
        <f t="shared" si="0"/>
        <v>0</v>
      </c>
      <c r="X25" s="114">
        <f t="shared" si="1"/>
        <v>0</v>
      </c>
      <c r="Y25" s="114">
        <f t="shared" si="2"/>
        <v>0</v>
      </c>
      <c r="Z25" s="114">
        <f t="shared" si="3"/>
        <v>0</v>
      </c>
      <c r="AA25" s="115">
        <f t="shared" si="4"/>
        <v>0</v>
      </c>
      <c r="AB25" s="127">
        <f t="shared" si="5"/>
        <v>0</v>
      </c>
      <c r="AC25" s="117">
        <f t="shared" si="6"/>
        <v>0</v>
      </c>
      <c r="AD25" s="117">
        <f t="shared" si="7"/>
        <v>0</v>
      </c>
      <c r="AE25" s="117">
        <f t="shared" si="8"/>
        <v>0</v>
      </c>
      <c r="AF25" s="118">
        <f t="shared" si="9"/>
        <v>0</v>
      </c>
      <c r="AG25" s="128">
        <f t="shared" si="10"/>
        <v>0</v>
      </c>
      <c r="AH25" s="120">
        <f t="shared" si="11"/>
        <v>0</v>
      </c>
      <c r="AI25" s="67"/>
    </row>
    <row r="26" spans="1:35" ht="24.75" customHeight="1">
      <c r="A26" s="76">
        <v>19</v>
      </c>
      <c r="B26" s="74"/>
      <c r="C26" s="80">
        <v>20</v>
      </c>
      <c r="D26" s="81">
        <v>22</v>
      </c>
      <c r="E26" s="81">
        <v>24</v>
      </c>
      <c r="F26" s="81">
        <v>26</v>
      </c>
      <c r="G26" s="104">
        <v>28</v>
      </c>
      <c r="H26" s="121"/>
      <c r="I26" s="129" t="s">
        <v>31</v>
      </c>
      <c r="J26" s="123"/>
      <c r="K26" s="121"/>
      <c r="L26" s="129" t="s">
        <v>31</v>
      </c>
      <c r="M26" s="123"/>
      <c r="N26" s="121"/>
      <c r="O26" s="129" t="s">
        <v>31</v>
      </c>
      <c r="P26" s="123"/>
      <c r="Q26" s="121"/>
      <c r="R26" s="129" t="s">
        <v>31</v>
      </c>
      <c r="S26" s="123"/>
      <c r="T26" s="121"/>
      <c r="U26" s="129" t="s">
        <v>31</v>
      </c>
      <c r="V26" s="130"/>
      <c r="W26" s="114">
        <f t="shared" si="0"/>
        <v>0</v>
      </c>
      <c r="X26" s="114">
        <f t="shared" si="1"/>
        <v>0</v>
      </c>
      <c r="Y26" s="114">
        <f t="shared" si="2"/>
        <v>0</v>
      </c>
      <c r="Z26" s="114">
        <f t="shared" si="3"/>
        <v>0</v>
      </c>
      <c r="AA26" s="115">
        <f t="shared" si="4"/>
        <v>0</v>
      </c>
      <c r="AB26" s="127">
        <f t="shared" si="5"/>
        <v>0</v>
      </c>
      <c r="AC26" s="117">
        <f t="shared" si="6"/>
        <v>0</v>
      </c>
      <c r="AD26" s="117">
        <f t="shared" si="7"/>
        <v>0</v>
      </c>
      <c r="AE26" s="117">
        <f t="shared" si="8"/>
        <v>0</v>
      </c>
      <c r="AF26" s="118">
        <f t="shared" si="9"/>
        <v>0</v>
      </c>
      <c r="AG26" s="128">
        <f t="shared" si="10"/>
        <v>0</v>
      </c>
      <c r="AH26" s="120">
        <f t="shared" si="11"/>
        <v>0</v>
      </c>
      <c r="AI26" s="67"/>
    </row>
    <row r="27" spans="1:35" ht="24.75" customHeight="1">
      <c r="A27" s="76">
        <v>20</v>
      </c>
      <c r="B27" s="74"/>
      <c r="C27" s="80">
        <v>19</v>
      </c>
      <c r="D27" s="81">
        <v>17</v>
      </c>
      <c r="E27" s="81">
        <v>15</v>
      </c>
      <c r="F27" s="81">
        <v>13</v>
      </c>
      <c r="G27" s="104">
        <v>11</v>
      </c>
      <c r="H27" s="121"/>
      <c r="I27" s="129" t="s">
        <v>31</v>
      </c>
      <c r="J27" s="123"/>
      <c r="K27" s="121"/>
      <c r="L27" s="129" t="s">
        <v>31</v>
      </c>
      <c r="M27" s="123"/>
      <c r="N27" s="121"/>
      <c r="O27" s="129" t="s">
        <v>31</v>
      </c>
      <c r="P27" s="123"/>
      <c r="Q27" s="121"/>
      <c r="R27" s="129" t="s">
        <v>31</v>
      </c>
      <c r="S27" s="123"/>
      <c r="T27" s="121"/>
      <c r="U27" s="129" t="s">
        <v>31</v>
      </c>
      <c r="V27" s="130"/>
      <c r="W27" s="114">
        <f t="shared" si="0"/>
        <v>0</v>
      </c>
      <c r="X27" s="114">
        <f t="shared" si="1"/>
        <v>0</v>
      </c>
      <c r="Y27" s="114">
        <f t="shared" si="2"/>
        <v>0</v>
      </c>
      <c r="Z27" s="114">
        <f t="shared" si="3"/>
        <v>0</v>
      </c>
      <c r="AA27" s="115">
        <f t="shared" si="4"/>
        <v>0</v>
      </c>
      <c r="AB27" s="127">
        <f t="shared" si="5"/>
        <v>0</v>
      </c>
      <c r="AC27" s="117">
        <f t="shared" si="6"/>
        <v>0</v>
      </c>
      <c r="AD27" s="117">
        <f t="shared" si="7"/>
        <v>0</v>
      </c>
      <c r="AE27" s="117">
        <f t="shared" si="8"/>
        <v>0</v>
      </c>
      <c r="AF27" s="118">
        <f t="shared" si="9"/>
        <v>0</v>
      </c>
      <c r="AG27" s="128">
        <f t="shared" si="10"/>
        <v>0</v>
      </c>
      <c r="AH27" s="120">
        <f t="shared" si="11"/>
        <v>0</v>
      </c>
      <c r="AI27" s="67"/>
    </row>
    <row r="28" spans="1:35" ht="24.75" customHeight="1">
      <c r="A28" s="76">
        <v>21</v>
      </c>
      <c r="B28" s="74"/>
      <c r="C28" s="80">
        <v>22</v>
      </c>
      <c r="D28" s="81">
        <v>24</v>
      </c>
      <c r="E28" s="81">
        <v>26</v>
      </c>
      <c r="F28" s="81">
        <v>28</v>
      </c>
      <c r="G28" s="104">
        <v>30</v>
      </c>
      <c r="H28" s="121"/>
      <c r="I28" s="129" t="s">
        <v>31</v>
      </c>
      <c r="J28" s="123"/>
      <c r="K28" s="121"/>
      <c r="L28" s="129" t="s">
        <v>31</v>
      </c>
      <c r="M28" s="123"/>
      <c r="N28" s="121"/>
      <c r="O28" s="129" t="s">
        <v>31</v>
      </c>
      <c r="P28" s="123"/>
      <c r="Q28" s="121"/>
      <c r="R28" s="129" t="s">
        <v>31</v>
      </c>
      <c r="S28" s="123"/>
      <c r="T28" s="121"/>
      <c r="U28" s="129" t="s">
        <v>31</v>
      </c>
      <c r="V28" s="130"/>
      <c r="W28" s="114">
        <f t="shared" si="0"/>
        <v>0</v>
      </c>
      <c r="X28" s="114">
        <f t="shared" si="1"/>
        <v>0</v>
      </c>
      <c r="Y28" s="114">
        <f t="shared" si="2"/>
        <v>0</v>
      </c>
      <c r="Z28" s="114">
        <f t="shared" si="3"/>
        <v>0</v>
      </c>
      <c r="AA28" s="115">
        <f t="shared" si="4"/>
        <v>0</v>
      </c>
      <c r="AB28" s="127">
        <f t="shared" si="5"/>
        <v>0</v>
      </c>
      <c r="AC28" s="117">
        <f t="shared" si="6"/>
        <v>0</v>
      </c>
      <c r="AD28" s="117">
        <f t="shared" si="7"/>
        <v>0</v>
      </c>
      <c r="AE28" s="117">
        <f t="shared" si="8"/>
        <v>0</v>
      </c>
      <c r="AF28" s="118">
        <f t="shared" si="9"/>
        <v>0</v>
      </c>
      <c r="AG28" s="128">
        <f t="shared" si="10"/>
        <v>0</v>
      </c>
      <c r="AH28" s="120">
        <f t="shared" si="11"/>
        <v>0</v>
      </c>
      <c r="AI28" s="67"/>
    </row>
    <row r="29" spans="1:35" ht="24.75" customHeight="1">
      <c r="A29" s="76">
        <v>22</v>
      </c>
      <c r="B29" s="74"/>
      <c r="C29" s="80">
        <v>21</v>
      </c>
      <c r="D29" s="81">
        <v>19</v>
      </c>
      <c r="E29" s="108" t="s">
        <v>35</v>
      </c>
      <c r="F29" s="106">
        <v>37</v>
      </c>
      <c r="G29" s="104">
        <v>13</v>
      </c>
      <c r="H29" s="121"/>
      <c r="I29" s="129" t="s">
        <v>31</v>
      </c>
      <c r="J29" s="123"/>
      <c r="K29" s="121"/>
      <c r="L29" s="129" t="s">
        <v>31</v>
      </c>
      <c r="M29" s="123"/>
      <c r="N29" s="121">
        <v>13</v>
      </c>
      <c r="O29" s="129" t="s">
        <v>31</v>
      </c>
      <c r="P29" s="123">
        <v>7</v>
      </c>
      <c r="Q29" s="121"/>
      <c r="R29" s="129" t="s">
        <v>31</v>
      </c>
      <c r="S29" s="123"/>
      <c r="T29" s="121"/>
      <c r="U29" s="129" t="s">
        <v>31</v>
      </c>
      <c r="V29" s="130"/>
      <c r="W29" s="114">
        <f t="shared" si="0"/>
        <v>0</v>
      </c>
      <c r="X29" s="114">
        <f t="shared" si="1"/>
        <v>0</v>
      </c>
      <c r="Y29" s="114">
        <f t="shared" si="2"/>
        <v>6</v>
      </c>
      <c r="Z29" s="114">
        <f t="shared" si="3"/>
        <v>0</v>
      </c>
      <c r="AA29" s="115">
        <f t="shared" si="4"/>
        <v>0</v>
      </c>
      <c r="AB29" s="127">
        <f t="shared" si="5"/>
        <v>0</v>
      </c>
      <c r="AC29" s="117">
        <f t="shared" si="6"/>
        <v>0</v>
      </c>
      <c r="AD29" s="117">
        <f t="shared" si="7"/>
        <v>1</v>
      </c>
      <c r="AE29" s="117">
        <f t="shared" si="8"/>
        <v>0</v>
      </c>
      <c r="AF29" s="118">
        <f t="shared" si="9"/>
        <v>0</v>
      </c>
      <c r="AG29" s="128">
        <f t="shared" si="10"/>
        <v>1</v>
      </c>
      <c r="AH29" s="120">
        <f t="shared" si="11"/>
        <v>6</v>
      </c>
      <c r="AI29" s="67"/>
    </row>
    <row r="30" spans="1:35" ht="24.75" customHeight="1">
      <c r="A30" s="76">
        <v>23</v>
      </c>
      <c r="B30" s="74"/>
      <c r="C30" s="80">
        <v>24</v>
      </c>
      <c r="D30" s="81">
        <v>26</v>
      </c>
      <c r="E30" s="81">
        <v>28</v>
      </c>
      <c r="F30" s="81">
        <v>30</v>
      </c>
      <c r="G30" s="104">
        <v>32</v>
      </c>
      <c r="H30" s="121"/>
      <c r="I30" s="129" t="s">
        <v>31</v>
      </c>
      <c r="J30" s="123"/>
      <c r="K30" s="121"/>
      <c r="L30" s="129" t="s">
        <v>31</v>
      </c>
      <c r="M30" s="123"/>
      <c r="N30" s="121"/>
      <c r="O30" s="129" t="s">
        <v>31</v>
      </c>
      <c r="P30" s="123"/>
      <c r="Q30" s="121"/>
      <c r="R30" s="129" t="s">
        <v>31</v>
      </c>
      <c r="S30" s="123"/>
      <c r="T30" s="121"/>
      <c r="U30" s="129" t="s">
        <v>31</v>
      </c>
      <c r="V30" s="130"/>
      <c r="W30" s="114">
        <f t="shared" si="0"/>
        <v>0</v>
      </c>
      <c r="X30" s="114">
        <f t="shared" si="1"/>
        <v>0</v>
      </c>
      <c r="Y30" s="114">
        <f t="shared" si="2"/>
        <v>0</v>
      </c>
      <c r="Z30" s="114">
        <f t="shared" si="3"/>
        <v>0</v>
      </c>
      <c r="AA30" s="115">
        <f t="shared" si="4"/>
        <v>0</v>
      </c>
      <c r="AB30" s="127">
        <f t="shared" si="5"/>
        <v>0</v>
      </c>
      <c r="AC30" s="117">
        <f t="shared" si="6"/>
        <v>0</v>
      </c>
      <c r="AD30" s="117">
        <f t="shared" si="7"/>
        <v>0</v>
      </c>
      <c r="AE30" s="117">
        <f t="shared" si="8"/>
        <v>0</v>
      </c>
      <c r="AF30" s="118">
        <f t="shared" si="9"/>
        <v>0</v>
      </c>
      <c r="AG30" s="128">
        <f t="shared" si="10"/>
        <v>0</v>
      </c>
      <c r="AH30" s="120">
        <f t="shared" si="11"/>
        <v>0</v>
      </c>
      <c r="AI30" s="67"/>
    </row>
    <row r="31" spans="1:35" ht="24.75" customHeight="1">
      <c r="A31" s="76">
        <v>24</v>
      </c>
      <c r="B31" s="74"/>
      <c r="C31" s="80">
        <v>23</v>
      </c>
      <c r="D31" s="81">
        <v>21</v>
      </c>
      <c r="E31" s="81">
        <v>19</v>
      </c>
      <c r="F31" s="81">
        <v>17</v>
      </c>
      <c r="G31" s="104">
        <v>15</v>
      </c>
      <c r="H31" s="121"/>
      <c r="I31" s="129" t="s">
        <v>31</v>
      </c>
      <c r="J31" s="123"/>
      <c r="K31" s="121"/>
      <c r="L31" s="129" t="s">
        <v>31</v>
      </c>
      <c r="M31" s="123"/>
      <c r="N31" s="121"/>
      <c r="O31" s="129" t="s">
        <v>31</v>
      </c>
      <c r="P31" s="123"/>
      <c r="Q31" s="121"/>
      <c r="R31" s="129" t="s">
        <v>31</v>
      </c>
      <c r="S31" s="123"/>
      <c r="T31" s="121"/>
      <c r="U31" s="129" t="s">
        <v>31</v>
      </c>
      <c r="V31" s="130"/>
      <c r="W31" s="114">
        <f t="shared" si="0"/>
        <v>0</v>
      </c>
      <c r="X31" s="114">
        <f t="shared" si="1"/>
        <v>0</v>
      </c>
      <c r="Y31" s="114">
        <f t="shared" si="2"/>
        <v>0</v>
      </c>
      <c r="Z31" s="114">
        <f t="shared" si="3"/>
        <v>0</v>
      </c>
      <c r="AA31" s="115">
        <f t="shared" si="4"/>
        <v>0</v>
      </c>
      <c r="AB31" s="127">
        <f t="shared" si="5"/>
        <v>0</v>
      </c>
      <c r="AC31" s="117">
        <f t="shared" si="6"/>
        <v>0</v>
      </c>
      <c r="AD31" s="117">
        <f t="shared" si="7"/>
        <v>0</v>
      </c>
      <c r="AE31" s="117">
        <f t="shared" si="8"/>
        <v>0</v>
      </c>
      <c r="AF31" s="118">
        <f t="shared" si="9"/>
        <v>0</v>
      </c>
      <c r="AG31" s="128">
        <f t="shared" si="10"/>
        <v>0</v>
      </c>
      <c r="AH31" s="120">
        <f t="shared" si="11"/>
        <v>0</v>
      </c>
      <c r="AI31" s="67"/>
    </row>
    <row r="32" spans="1:35" ht="24.75" customHeight="1">
      <c r="A32" s="76">
        <v>25</v>
      </c>
      <c r="B32" s="74"/>
      <c r="C32" s="80">
        <v>26</v>
      </c>
      <c r="D32" s="81">
        <v>28</v>
      </c>
      <c r="E32" s="81">
        <v>30</v>
      </c>
      <c r="F32" s="81">
        <v>32</v>
      </c>
      <c r="G32" s="104">
        <v>34</v>
      </c>
      <c r="H32" s="121"/>
      <c r="I32" s="129" t="s">
        <v>31</v>
      </c>
      <c r="J32" s="123"/>
      <c r="K32" s="121"/>
      <c r="L32" s="129" t="s">
        <v>31</v>
      </c>
      <c r="M32" s="123"/>
      <c r="N32" s="121"/>
      <c r="O32" s="129" t="s">
        <v>31</v>
      </c>
      <c r="P32" s="123"/>
      <c r="Q32" s="121"/>
      <c r="R32" s="129" t="s">
        <v>31</v>
      </c>
      <c r="S32" s="123"/>
      <c r="T32" s="121"/>
      <c r="U32" s="129" t="s">
        <v>31</v>
      </c>
      <c r="V32" s="130"/>
      <c r="W32" s="114">
        <f t="shared" si="0"/>
        <v>0</v>
      </c>
      <c r="X32" s="114">
        <f t="shared" si="1"/>
        <v>0</v>
      </c>
      <c r="Y32" s="114">
        <f t="shared" si="2"/>
        <v>0</v>
      </c>
      <c r="Z32" s="114">
        <f t="shared" si="3"/>
        <v>0</v>
      </c>
      <c r="AA32" s="115">
        <f t="shared" si="4"/>
        <v>0</v>
      </c>
      <c r="AB32" s="127">
        <f t="shared" si="5"/>
        <v>0</v>
      </c>
      <c r="AC32" s="117">
        <f t="shared" si="6"/>
        <v>0</v>
      </c>
      <c r="AD32" s="117">
        <f t="shared" si="7"/>
        <v>0</v>
      </c>
      <c r="AE32" s="117">
        <f t="shared" si="8"/>
        <v>0</v>
      </c>
      <c r="AF32" s="118">
        <f t="shared" si="9"/>
        <v>0</v>
      </c>
      <c r="AG32" s="128">
        <f t="shared" si="10"/>
        <v>0</v>
      </c>
      <c r="AH32" s="120">
        <f t="shared" si="11"/>
        <v>0</v>
      </c>
      <c r="AI32" s="67"/>
    </row>
    <row r="33" spans="1:35" ht="24.75" customHeight="1">
      <c r="A33" s="76">
        <v>26</v>
      </c>
      <c r="B33" s="74"/>
      <c r="C33" s="80">
        <v>25</v>
      </c>
      <c r="D33" s="81">
        <v>23</v>
      </c>
      <c r="E33" s="81">
        <v>21</v>
      </c>
      <c r="F33" s="81">
        <v>19</v>
      </c>
      <c r="G33" s="104">
        <v>17</v>
      </c>
      <c r="H33" s="121"/>
      <c r="I33" s="129" t="s">
        <v>31</v>
      </c>
      <c r="J33" s="123"/>
      <c r="K33" s="121"/>
      <c r="L33" s="129" t="s">
        <v>31</v>
      </c>
      <c r="M33" s="123"/>
      <c r="N33" s="121"/>
      <c r="O33" s="129" t="s">
        <v>31</v>
      </c>
      <c r="P33" s="123"/>
      <c r="Q33" s="121"/>
      <c r="R33" s="129" t="s">
        <v>31</v>
      </c>
      <c r="S33" s="123"/>
      <c r="T33" s="121"/>
      <c r="U33" s="129" t="s">
        <v>31</v>
      </c>
      <c r="V33" s="130"/>
      <c r="W33" s="114">
        <f t="shared" si="0"/>
        <v>0</v>
      </c>
      <c r="X33" s="114">
        <f t="shared" si="1"/>
        <v>0</v>
      </c>
      <c r="Y33" s="114">
        <f t="shared" si="2"/>
        <v>0</v>
      </c>
      <c r="Z33" s="114">
        <f t="shared" si="3"/>
        <v>0</v>
      </c>
      <c r="AA33" s="115">
        <f t="shared" si="4"/>
        <v>0</v>
      </c>
      <c r="AB33" s="127">
        <f t="shared" si="5"/>
        <v>0</v>
      </c>
      <c r="AC33" s="117">
        <f t="shared" si="6"/>
        <v>0</v>
      </c>
      <c r="AD33" s="117">
        <f t="shared" si="7"/>
        <v>0</v>
      </c>
      <c r="AE33" s="117">
        <f t="shared" si="8"/>
        <v>0</v>
      </c>
      <c r="AF33" s="118">
        <f t="shared" si="9"/>
        <v>0</v>
      </c>
      <c r="AG33" s="128">
        <f t="shared" si="10"/>
        <v>0</v>
      </c>
      <c r="AH33" s="120">
        <f t="shared" si="11"/>
        <v>0</v>
      </c>
      <c r="AI33" s="67"/>
    </row>
    <row r="34" spans="1:35" ht="24.75" customHeight="1">
      <c r="A34" s="76">
        <v>27</v>
      </c>
      <c r="B34" s="74"/>
      <c r="C34" s="80">
        <v>28</v>
      </c>
      <c r="D34" s="81">
        <v>30</v>
      </c>
      <c r="E34" s="81">
        <v>32</v>
      </c>
      <c r="F34" s="81">
        <v>34</v>
      </c>
      <c r="G34" s="104">
        <v>36</v>
      </c>
      <c r="H34" s="121"/>
      <c r="I34" s="129" t="s">
        <v>31</v>
      </c>
      <c r="J34" s="123"/>
      <c r="K34" s="121"/>
      <c r="L34" s="129" t="s">
        <v>31</v>
      </c>
      <c r="M34" s="123"/>
      <c r="N34" s="121"/>
      <c r="O34" s="129" t="s">
        <v>31</v>
      </c>
      <c r="P34" s="123"/>
      <c r="Q34" s="121"/>
      <c r="R34" s="129" t="s">
        <v>31</v>
      </c>
      <c r="S34" s="123"/>
      <c r="T34" s="121"/>
      <c r="U34" s="129" t="s">
        <v>31</v>
      </c>
      <c r="V34" s="130"/>
      <c r="W34" s="114">
        <f t="shared" si="0"/>
        <v>0</v>
      </c>
      <c r="X34" s="114">
        <f t="shared" si="1"/>
        <v>0</v>
      </c>
      <c r="Y34" s="114">
        <f t="shared" si="2"/>
        <v>0</v>
      </c>
      <c r="Z34" s="114">
        <f t="shared" si="3"/>
        <v>0</v>
      </c>
      <c r="AA34" s="115">
        <f t="shared" si="4"/>
        <v>0</v>
      </c>
      <c r="AB34" s="127">
        <f t="shared" si="5"/>
        <v>0</v>
      </c>
      <c r="AC34" s="117">
        <f t="shared" si="6"/>
        <v>0</v>
      </c>
      <c r="AD34" s="117">
        <f t="shared" si="7"/>
        <v>0</v>
      </c>
      <c r="AE34" s="117">
        <f t="shared" si="8"/>
        <v>0</v>
      </c>
      <c r="AF34" s="118">
        <f t="shared" si="9"/>
        <v>0</v>
      </c>
      <c r="AG34" s="128">
        <f t="shared" si="10"/>
        <v>0</v>
      </c>
      <c r="AH34" s="120">
        <f t="shared" si="11"/>
        <v>0</v>
      </c>
      <c r="AI34" s="67"/>
    </row>
    <row r="35" spans="1:35" ht="24.75" customHeight="1">
      <c r="A35" s="76">
        <v>28</v>
      </c>
      <c r="B35" s="74"/>
      <c r="C35" s="80">
        <v>27</v>
      </c>
      <c r="D35" s="81">
        <v>25</v>
      </c>
      <c r="E35" s="81">
        <v>23</v>
      </c>
      <c r="F35" s="81">
        <v>21</v>
      </c>
      <c r="G35" s="104">
        <v>19</v>
      </c>
      <c r="H35" s="121"/>
      <c r="I35" s="129" t="s">
        <v>31</v>
      </c>
      <c r="J35" s="123"/>
      <c r="K35" s="121"/>
      <c r="L35" s="129" t="s">
        <v>31</v>
      </c>
      <c r="M35" s="123"/>
      <c r="N35" s="121"/>
      <c r="O35" s="129" t="s">
        <v>31</v>
      </c>
      <c r="P35" s="123"/>
      <c r="Q35" s="121"/>
      <c r="R35" s="129" t="s">
        <v>31</v>
      </c>
      <c r="S35" s="123"/>
      <c r="T35" s="121"/>
      <c r="U35" s="129" t="s">
        <v>31</v>
      </c>
      <c r="V35" s="130"/>
      <c r="W35" s="114">
        <f t="shared" si="0"/>
        <v>0</v>
      </c>
      <c r="X35" s="114">
        <f t="shared" si="1"/>
        <v>0</v>
      </c>
      <c r="Y35" s="114">
        <f t="shared" si="2"/>
        <v>0</v>
      </c>
      <c r="Z35" s="114">
        <f t="shared" si="3"/>
        <v>0</v>
      </c>
      <c r="AA35" s="115">
        <f t="shared" si="4"/>
        <v>0</v>
      </c>
      <c r="AB35" s="127">
        <f t="shared" si="5"/>
        <v>0</v>
      </c>
      <c r="AC35" s="117">
        <f t="shared" si="6"/>
        <v>0</v>
      </c>
      <c r="AD35" s="117">
        <f t="shared" si="7"/>
        <v>0</v>
      </c>
      <c r="AE35" s="117">
        <f t="shared" si="8"/>
        <v>0</v>
      </c>
      <c r="AF35" s="118">
        <f t="shared" si="9"/>
        <v>0</v>
      </c>
      <c r="AG35" s="128">
        <f t="shared" si="10"/>
        <v>0</v>
      </c>
      <c r="AH35" s="120">
        <f t="shared" si="11"/>
        <v>0</v>
      </c>
      <c r="AI35" s="67"/>
    </row>
    <row r="36" spans="1:35" ht="24.75" customHeight="1">
      <c r="A36" s="76">
        <v>29</v>
      </c>
      <c r="B36" s="74"/>
      <c r="C36" s="80">
        <v>30</v>
      </c>
      <c r="D36" s="81">
        <v>32</v>
      </c>
      <c r="E36" s="81">
        <v>34</v>
      </c>
      <c r="F36" s="81">
        <v>36</v>
      </c>
      <c r="G36" s="104">
        <v>38</v>
      </c>
      <c r="H36" s="121"/>
      <c r="I36" s="129" t="s">
        <v>31</v>
      </c>
      <c r="J36" s="123"/>
      <c r="K36" s="121"/>
      <c r="L36" s="129" t="s">
        <v>31</v>
      </c>
      <c r="M36" s="123"/>
      <c r="N36" s="121"/>
      <c r="O36" s="129" t="s">
        <v>31</v>
      </c>
      <c r="P36" s="123"/>
      <c r="Q36" s="121"/>
      <c r="R36" s="129" t="s">
        <v>31</v>
      </c>
      <c r="S36" s="123"/>
      <c r="T36" s="121"/>
      <c r="U36" s="129" t="s">
        <v>31</v>
      </c>
      <c r="V36" s="130"/>
      <c r="W36" s="114">
        <f t="shared" si="0"/>
        <v>0</v>
      </c>
      <c r="X36" s="114">
        <f t="shared" si="1"/>
        <v>0</v>
      </c>
      <c r="Y36" s="114">
        <f t="shared" si="2"/>
        <v>0</v>
      </c>
      <c r="Z36" s="114">
        <f t="shared" si="3"/>
        <v>0</v>
      </c>
      <c r="AA36" s="115">
        <f t="shared" si="4"/>
        <v>0</v>
      </c>
      <c r="AB36" s="127">
        <f t="shared" si="5"/>
        <v>0</v>
      </c>
      <c r="AC36" s="117">
        <f t="shared" si="6"/>
        <v>0</v>
      </c>
      <c r="AD36" s="117">
        <f t="shared" si="7"/>
        <v>0</v>
      </c>
      <c r="AE36" s="117">
        <f t="shared" si="8"/>
        <v>0</v>
      </c>
      <c r="AF36" s="118">
        <f t="shared" si="9"/>
        <v>0</v>
      </c>
      <c r="AG36" s="128">
        <f t="shared" si="10"/>
        <v>0</v>
      </c>
      <c r="AH36" s="120">
        <f t="shared" si="11"/>
        <v>0</v>
      </c>
      <c r="AI36" s="67"/>
    </row>
    <row r="37" spans="1:35" ht="24.75" customHeight="1">
      <c r="A37" s="76">
        <v>30</v>
      </c>
      <c r="B37" s="74"/>
      <c r="C37" s="80">
        <v>29</v>
      </c>
      <c r="D37" s="81">
        <v>27</v>
      </c>
      <c r="E37" s="81">
        <v>25</v>
      </c>
      <c r="F37" s="81">
        <v>23</v>
      </c>
      <c r="G37" s="104">
        <v>21</v>
      </c>
      <c r="H37" s="121"/>
      <c r="I37" s="129" t="s">
        <v>31</v>
      </c>
      <c r="J37" s="123"/>
      <c r="K37" s="121"/>
      <c r="L37" s="129" t="s">
        <v>31</v>
      </c>
      <c r="M37" s="123"/>
      <c r="N37" s="121"/>
      <c r="O37" s="129" t="s">
        <v>31</v>
      </c>
      <c r="P37" s="123"/>
      <c r="Q37" s="121"/>
      <c r="R37" s="129" t="s">
        <v>31</v>
      </c>
      <c r="S37" s="123"/>
      <c r="T37" s="121"/>
      <c r="U37" s="129" t="s">
        <v>31</v>
      </c>
      <c r="V37" s="130"/>
      <c r="W37" s="114">
        <f t="shared" si="0"/>
        <v>0</v>
      </c>
      <c r="X37" s="114">
        <f t="shared" si="1"/>
        <v>0</v>
      </c>
      <c r="Y37" s="114">
        <f t="shared" si="2"/>
        <v>0</v>
      </c>
      <c r="Z37" s="114">
        <f t="shared" si="3"/>
        <v>0</v>
      </c>
      <c r="AA37" s="115">
        <f t="shared" si="4"/>
        <v>0</v>
      </c>
      <c r="AB37" s="127">
        <f t="shared" si="5"/>
        <v>0</v>
      </c>
      <c r="AC37" s="117">
        <f t="shared" si="6"/>
        <v>0</v>
      </c>
      <c r="AD37" s="117">
        <f t="shared" si="7"/>
        <v>0</v>
      </c>
      <c r="AE37" s="117">
        <f t="shared" si="8"/>
        <v>0</v>
      </c>
      <c r="AF37" s="118">
        <f t="shared" si="9"/>
        <v>0</v>
      </c>
      <c r="AG37" s="128">
        <f t="shared" si="10"/>
        <v>0</v>
      </c>
      <c r="AH37" s="120">
        <f t="shared" si="11"/>
        <v>0</v>
      </c>
      <c r="AI37" s="67"/>
    </row>
    <row r="38" spans="1:35" ht="24.75" customHeight="1">
      <c r="A38" s="76">
        <v>31</v>
      </c>
      <c r="B38" s="74"/>
      <c r="C38" s="80">
        <v>32</v>
      </c>
      <c r="D38" s="81">
        <v>34</v>
      </c>
      <c r="E38" s="81">
        <v>36</v>
      </c>
      <c r="F38" s="81">
        <v>38</v>
      </c>
      <c r="G38" s="104">
        <v>40</v>
      </c>
      <c r="H38" s="121"/>
      <c r="I38" s="129" t="s">
        <v>31</v>
      </c>
      <c r="J38" s="123"/>
      <c r="K38" s="121"/>
      <c r="L38" s="129" t="s">
        <v>31</v>
      </c>
      <c r="M38" s="123"/>
      <c r="N38" s="121"/>
      <c r="O38" s="129" t="s">
        <v>31</v>
      </c>
      <c r="P38" s="123"/>
      <c r="Q38" s="121"/>
      <c r="R38" s="129" t="s">
        <v>31</v>
      </c>
      <c r="S38" s="123"/>
      <c r="T38" s="121"/>
      <c r="U38" s="129" t="s">
        <v>31</v>
      </c>
      <c r="V38" s="130"/>
      <c r="W38" s="114">
        <f t="shared" si="0"/>
        <v>0</v>
      </c>
      <c r="X38" s="114">
        <f t="shared" si="1"/>
        <v>0</v>
      </c>
      <c r="Y38" s="114">
        <f t="shared" si="2"/>
        <v>0</v>
      </c>
      <c r="Z38" s="114">
        <f t="shared" si="3"/>
        <v>0</v>
      </c>
      <c r="AA38" s="115">
        <f t="shared" si="4"/>
        <v>0</v>
      </c>
      <c r="AB38" s="127">
        <f t="shared" si="5"/>
        <v>0</v>
      </c>
      <c r="AC38" s="117">
        <f t="shared" si="6"/>
        <v>0</v>
      </c>
      <c r="AD38" s="117">
        <f t="shared" si="7"/>
        <v>0</v>
      </c>
      <c r="AE38" s="117">
        <f t="shared" si="8"/>
        <v>0</v>
      </c>
      <c r="AF38" s="118">
        <f t="shared" si="9"/>
        <v>0</v>
      </c>
      <c r="AG38" s="128">
        <f t="shared" si="10"/>
        <v>0</v>
      </c>
      <c r="AH38" s="120">
        <f t="shared" si="11"/>
        <v>0</v>
      </c>
      <c r="AI38" s="67"/>
    </row>
    <row r="39" spans="1:35" ht="24.75" customHeight="1">
      <c r="A39" s="76">
        <v>32</v>
      </c>
      <c r="B39" s="74"/>
      <c r="C39" s="80">
        <v>31</v>
      </c>
      <c r="D39" s="81">
        <v>29</v>
      </c>
      <c r="E39" s="81">
        <v>27</v>
      </c>
      <c r="F39" s="81">
        <v>25</v>
      </c>
      <c r="G39" s="104">
        <v>23</v>
      </c>
      <c r="H39" s="121"/>
      <c r="I39" s="129" t="s">
        <v>31</v>
      </c>
      <c r="J39" s="123"/>
      <c r="K39" s="121"/>
      <c r="L39" s="129" t="s">
        <v>31</v>
      </c>
      <c r="M39" s="123"/>
      <c r="N39" s="121"/>
      <c r="O39" s="129" t="s">
        <v>31</v>
      </c>
      <c r="P39" s="123"/>
      <c r="Q39" s="121"/>
      <c r="R39" s="129" t="s">
        <v>31</v>
      </c>
      <c r="S39" s="123"/>
      <c r="T39" s="121"/>
      <c r="U39" s="129" t="s">
        <v>31</v>
      </c>
      <c r="V39" s="130"/>
      <c r="W39" s="114">
        <f t="shared" si="0"/>
        <v>0</v>
      </c>
      <c r="X39" s="114">
        <f t="shared" si="1"/>
        <v>0</v>
      </c>
      <c r="Y39" s="114">
        <f t="shared" si="2"/>
        <v>0</v>
      </c>
      <c r="Z39" s="114">
        <f t="shared" si="3"/>
        <v>0</v>
      </c>
      <c r="AA39" s="115">
        <f t="shared" si="4"/>
        <v>0</v>
      </c>
      <c r="AB39" s="127">
        <f t="shared" si="5"/>
        <v>0</v>
      </c>
      <c r="AC39" s="117">
        <f t="shared" si="6"/>
        <v>0</v>
      </c>
      <c r="AD39" s="117">
        <f t="shared" si="7"/>
        <v>0</v>
      </c>
      <c r="AE39" s="117">
        <f t="shared" si="8"/>
        <v>0</v>
      </c>
      <c r="AF39" s="118">
        <f t="shared" si="9"/>
        <v>0</v>
      </c>
      <c r="AG39" s="128">
        <f t="shared" si="10"/>
        <v>0</v>
      </c>
      <c r="AH39" s="120">
        <f t="shared" si="11"/>
        <v>0</v>
      </c>
      <c r="AI39" s="67"/>
    </row>
    <row r="40" spans="1:35" ht="24.75" customHeight="1">
      <c r="A40" s="76">
        <v>33</v>
      </c>
      <c r="B40" s="74"/>
      <c r="C40" s="80">
        <v>34</v>
      </c>
      <c r="D40" s="81">
        <v>36</v>
      </c>
      <c r="E40" s="81">
        <v>38</v>
      </c>
      <c r="F40" s="81">
        <v>40</v>
      </c>
      <c r="G40" s="104">
        <v>42</v>
      </c>
      <c r="H40" s="121"/>
      <c r="I40" s="129" t="s">
        <v>31</v>
      </c>
      <c r="J40" s="123"/>
      <c r="K40" s="121"/>
      <c r="L40" s="129" t="s">
        <v>31</v>
      </c>
      <c r="M40" s="123"/>
      <c r="N40" s="121"/>
      <c r="O40" s="129" t="s">
        <v>31</v>
      </c>
      <c r="P40" s="123"/>
      <c r="Q40" s="121"/>
      <c r="R40" s="129" t="s">
        <v>31</v>
      </c>
      <c r="S40" s="123"/>
      <c r="T40" s="121"/>
      <c r="U40" s="129" t="s">
        <v>31</v>
      </c>
      <c r="V40" s="130"/>
      <c r="W40" s="114">
        <f t="shared" si="0"/>
        <v>0</v>
      </c>
      <c r="X40" s="114">
        <f t="shared" si="1"/>
        <v>0</v>
      </c>
      <c r="Y40" s="114">
        <f t="shared" si="2"/>
        <v>0</v>
      </c>
      <c r="Z40" s="114">
        <f t="shared" si="3"/>
        <v>0</v>
      </c>
      <c r="AA40" s="115">
        <f t="shared" si="4"/>
        <v>0</v>
      </c>
      <c r="AB40" s="127">
        <f t="shared" si="5"/>
        <v>0</v>
      </c>
      <c r="AC40" s="117">
        <f t="shared" si="6"/>
        <v>0</v>
      </c>
      <c r="AD40" s="117">
        <f t="shared" si="7"/>
        <v>0</v>
      </c>
      <c r="AE40" s="117">
        <f t="shared" si="8"/>
        <v>0</v>
      </c>
      <c r="AF40" s="118">
        <f t="shared" si="9"/>
        <v>0</v>
      </c>
      <c r="AG40" s="128">
        <f t="shared" si="10"/>
        <v>0</v>
      </c>
      <c r="AH40" s="120">
        <f t="shared" si="11"/>
        <v>0</v>
      </c>
      <c r="AI40" s="67"/>
    </row>
    <row r="41" spans="1:35" ht="24.75" customHeight="1">
      <c r="A41" s="76">
        <v>34</v>
      </c>
      <c r="B41" s="74"/>
      <c r="C41" s="80">
        <v>33</v>
      </c>
      <c r="D41" s="81">
        <v>31</v>
      </c>
      <c r="E41" s="81">
        <v>29</v>
      </c>
      <c r="F41" s="81">
        <v>27</v>
      </c>
      <c r="G41" s="104">
        <v>25</v>
      </c>
      <c r="H41" s="121"/>
      <c r="I41" s="129" t="s">
        <v>31</v>
      </c>
      <c r="J41" s="123"/>
      <c r="K41" s="121"/>
      <c r="L41" s="129" t="s">
        <v>31</v>
      </c>
      <c r="M41" s="123"/>
      <c r="N41" s="121"/>
      <c r="O41" s="129" t="s">
        <v>31</v>
      </c>
      <c r="P41" s="123"/>
      <c r="Q41" s="121"/>
      <c r="R41" s="129" t="s">
        <v>31</v>
      </c>
      <c r="S41" s="123"/>
      <c r="T41" s="121"/>
      <c r="U41" s="129" t="s">
        <v>31</v>
      </c>
      <c r="V41" s="130"/>
      <c r="W41" s="114">
        <f t="shared" si="0"/>
        <v>0</v>
      </c>
      <c r="X41" s="114">
        <f t="shared" si="1"/>
        <v>0</v>
      </c>
      <c r="Y41" s="114">
        <f t="shared" si="2"/>
        <v>0</v>
      </c>
      <c r="Z41" s="114">
        <f t="shared" si="3"/>
        <v>0</v>
      </c>
      <c r="AA41" s="115">
        <f t="shared" si="4"/>
        <v>0</v>
      </c>
      <c r="AB41" s="127">
        <f t="shared" si="5"/>
        <v>0</v>
      </c>
      <c r="AC41" s="117">
        <f t="shared" si="6"/>
        <v>0</v>
      </c>
      <c r="AD41" s="117">
        <f t="shared" si="7"/>
        <v>0</v>
      </c>
      <c r="AE41" s="117">
        <f t="shared" si="8"/>
        <v>0</v>
      </c>
      <c r="AF41" s="118">
        <f t="shared" si="9"/>
        <v>0</v>
      </c>
      <c r="AG41" s="128">
        <f t="shared" si="10"/>
        <v>0</v>
      </c>
      <c r="AH41" s="120">
        <f t="shared" si="11"/>
        <v>0</v>
      </c>
      <c r="AI41" s="67"/>
    </row>
    <row r="42" spans="1:35" ht="24.75" customHeight="1">
      <c r="A42" s="76">
        <v>35</v>
      </c>
      <c r="B42" s="74"/>
      <c r="C42" s="80">
        <v>36</v>
      </c>
      <c r="D42" s="81">
        <v>38</v>
      </c>
      <c r="E42" s="81">
        <v>40</v>
      </c>
      <c r="F42" s="81">
        <v>42</v>
      </c>
      <c r="G42" s="107" t="s">
        <v>34</v>
      </c>
      <c r="H42" s="121"/>
      <c r="I42" s="129" t="s">
        <v>31</v>
      </c>
      <c r="J42" s="123"/>
      <c r="K42" s="121"/>
      <c r="L42" s="129" t="s">
        <v>31</v>
      </c>
      <c r="M42" s="123"/>
      <c r="N42" s="121"/>
      <c r="O42" s="129" t="s">
        <v>31</v>
      </c>
      <c r="P42" s="123"/>
      <c r="Q42" s="121"/>
      <c r="R42" s="129" t="s">
        <v>31</v>
      </c>
      <c r="S42" s="123"/>
      <c r="T42" s="121">
        <v>13</v>
      </c>
      <c r="U42" s="129" t="s">
        <v>31</v>
      </c>
      <c r="V42" s="130">
        <v>7</v>
      </c>
      <c r="W42" s="114">
        <f t="shared" si="0"/>
        <v>0</v>
      </c>
      <c r="X42" s="114">
        <f t="shared" si="1"/>
        <v>0</v>
      </c>
      <c r="Y42" s="114">
        <f t="shared" si="2"/>
        <v>0</v>
      </c>
      <c r="Z42" s="114">
        <f t="shared" si="3"/>
        <v>0</v>
      </c>
      <c r="AA42" s="115">
        <f t="shared" si="4"/>
        <v>6</v>
      </c>
      <c r="AB42" s="127">
        <f t="shared" si="5"/>
        <v>0</v>
      </c>
      <c r="AC42" s="117">
        <f t="shared" si="6"/>
        <v>0</v>
      </c>
      <c r="AD42" s="117">
        <f t="shared" si="7"/>
        <v>0</v>
      </c>
      <c r="AE42" s="117">
        <f t="shared" si="8"/>
        <v>0</v>
      </c>
      <c r="AF42" s="118">
        <f t="shared" si="9"/>
        <v>1</v>
      </c>
      <c r="AG42" s="128">
        <f t="shared" si="10"/>
        <v>1</v>
      </c>
      <c r="AH42" s="120">
        <f t="shared" si="11"/>
        <v>6</v>
      </c>
      <c r="AI42" s="67"/>
    </row>
    <row r="43" spans="1:35" ht="24.75" customHeight="1">
      <c r="A43" s="76">
        <v>36</v>
      </c>
      <c r="B43" s="74"/>
      <c r="C43" s="80">
        <v>35</v>
      </c>
      <c r="D43" s="81">
        <v>33</v>
      </c>
      <c r="E43" s="81">
        <v>31</v>
      </c>
      <c r="F43" s="81">
        <v>29</v>
      </c>
      <c r="G43" s="104">
        <v>27</v>
      </c>
      <c r="H43" s="121"/>
      <c r="I43" s="129" t="s">
        <v>31</v>
      </c>
      <c r="J43" s="123"/>
      <c r="K43" s="121"/>
      <c r="L43" s="129" t="s">
        <v>31</v>
      </c>
      <c r="M43" s="123"/>
      <c r="N43" s="121"/>
      <c r="O43" s="129" t="s">
        <v>31</v>
      </c>
      <c r="P43" s="123"/>
      <c r="Q43" s="121"/>
      <c r="R43" s="129" t="s">
        <v>31</v>
      </c>
      <c r="S43" s="123"/>
      <c r="T43" s="121"/>
      <c r="U43" s="129" t="s">
        <v>31</v>
      </c>
      <c r="V43" s="130"/>
      <c r="W43" s="114">
        <f t="shared" si="0"/>
        <v>0</v>
      </c>
      <c r="X43" s="114">
        <f t="shared" si="1"/>
        <v>0</v>
      </c>
      <c r="Y43" s="114">
        <f t="shared" si="2"/>
        <v>0</v>
      </c>
      <c r="Z43" s="114">
        <f t="shared" si="3"/>
        <v>0</v>
      </c>
      <c r="AA43" s="115">
        <f t="shared" si="4"/>
        <v>0</v>
      </c>
      <c r="AB43" s="127">
        <f t="shared" si="5"/>
        <v>0</v>
      </c>
      <c r="AC43" s="117">
        <f t="shared" si="6"/>
        <v>0</v>
      </c>
      <c r="AD43" s="117">
        <f t="shared" si="7"/>
        <v>0</v>
      </c>
      <c r="AE43" s="117">
        <f t="shared" si="8"/>
        <v>0</v>
      </c>
      <c r="AF43" s="118">
        <f t="shared" si="9"/>
        <v>0</v>
      </c>
      <c r="AG43" s="128">
        <f t="shared" si="10"/>
        <v>0</v>
      </c>
      <c r="AH43" s="120">
        <f t="shared" si="11"/>
        <v>0</v>
      </c>
      <c r="AI43" s="67"/>
    </row>
    <row r="44" spans="1:35" ht="24.75" customHeight="1">
      <c r="A44" s="76">
        <v>37</v>
      </c>
      <c r="B44" s="74"/>
      <c r="C44" s="80">
        <v>38</v>
      </c>
      <c r="D44" s="81">
        <v>40</v>
      </c>
      <c r="E44" s="81">
        <v>42</v>
      </c>
      <c r="F44" s="106">
        <v>22</v>
      </c>
      <c r="G44" s="104">
        <v>2</v>
      </c>
      <c r="H44" s="121"/>
      <c r="I44" s="129" t="s">
        <v>31</v>
      </c>
      <c r="J44" s="123"/>
      <c r="K44" s="121"/>
      <c r="L44" s="129" t="s">
        <v>31</v>
      </c>
      <c r="M44" s="123"/>
      <c r="N44" s="121"/>
      <c r="O44" s="129" t="s">
        <v>31</v>
      </c>
      <c r="P44" s="123"/>
      <c r="Q44" s="121"/>
      <c r="R44" s="129" t="s">
        <v>31</v>
      </c>
      <c r="S44" s="123"/>
      <c r="T44" s="121"/>
      <c r="U44" s="129" t="s">
        <v>31</v>
      </c>
      <c r="V44" s="130"/>
      <c r="W44" s="114">
        <f t="shared" si="0"/>
        <v>0</v>
      </c>
      <c r="X44" s="114">
        <f t="shared" si="1"/>
        <v>0</v>
      </c>
      <c r="Y44" s="114">
        <f t="shared" si="2"/>
        <v>0</v>
      </c>
      <c r="Z44" s="114">
        <f t="shared" si="3"/>
        <v>0</v>
      </c>
      <c r="AA44" s="115">
        <f t="shared" si="4"/>
        <v>0</v>
      </c>
      <c r="AB44" s="127">
        <f t="shared" si="5"/>
        <v>0</v>
      </c>
      <c r="AC44" s="117">
        <f t="shared" si="6"/>
        <v>0</v>
      </c>
      <c r="AD44" s="117">
        <f t="shared" si="7"/>
        <v>0</v>
      </c>
      <c r="AE44" s="117">
        <f t="shared" si="8"/>
        <v>0</v>
      </c>
      <c r="AF44" s="118">
        <f t="shared" si="9"/>
        <v>0</v>
      </c>
      <c r="AG44" s="128">
        <f t="shared" si="10"/>
        <v>0</v>
      </c>
      <c r="AH44" s="120">
        <f t="shared" si="11"/>
        <v>0</v>
      </c>
      <c r="AI44" s="67"/>
    </row>
    <row r="45" spans="1:35" ht="24.75" customHeight="1">
      <c r="A45" s="78">
        <v>38</v>
      </c>
      <c r="B45" s="79"/>
      <c r="C45" s="80">
        <v>37</v>
      </c>
      <c r="D45" s="81">
        <v>35</v>
      </c>
      <c r="E45" s="81">
        <v>33</v>
      </c>
      <c r="F45" s="81">
        <v>31</v>
      </c>
      <c r="G45" s="104">
        <v>29</v>
      </c>
      <c r="H45" s="131"/>
      <c r="I45" s="132"/>
      <c r="J45" s="133"/>
      <c r="K45" s="131"/>
      <c r="L45" s="132"/>
      <c r="M45" s="133"/>
      <c r="N45" s="131"/>
      <c r="O45" s="132"/>
      <c r="P45" s="133"/>
      <c r="Q45" s="131"/>
      <c r="R45" s="132"/>
      <c r="S45" s="133"/>
      <c r="T45" s="131"/>
      <c r="U45" s="132"/>
      <c r="V45" s="134"/>
      <c r="W45" s="114">
        <f t="shared" si="0"/>
        <v>0</v>
      </c>
      <c r="X45" s="114">
        <f t="shared" si="1"/>
        <v>0</v>
      </c>
      <c r="Y45" s="114">
        <f t="shared" si="2"/>
        <v>0</v>
      </c>
      <c r="Z45" s="114">
        <f t="shared" si="3"/>
        <v>0</v>
      </c>
      <c r="AA45" s="115">
        <f t="shared" si="4"/>
        <v>0</v>
      </c>
      <c r="AB45" s="127">
        <f t="shared" si="5"/>
        <v>0</v>
      </c>
      <c r="AC45" s="117">
        <f t="shared" si="6"/>
        <v>0</v>
      </c>
      <c r="AD45" s="117">
        <f t="shared" si="7"/>
        <v>0</v>
      </c>
      <c r="AE45" s="117">
        <f t="shared" si="8"/>
        <v>0</v>
      </c>
      <c r="AF45" s="118">
        <f t="shared" si="9"/>
        <v>0</v>
      </c>
      <c r="AG45" s="128">
        <f t="shared" si="10"/>
        <v>0</v>
      </c>
      <c r="AH45" s="120">
        <f t="shared" si="11"/>
        <v>0</v>
      </c>
      <c r="AI45" s="67"/>
    </row>
    <row r="46" spans="1:35" ht="24.75" customHeight="1">
      <c r="A46" s="78">
        <v>39</v>
      </c>
      <c r="B46" s="79"/>
      <c r="C46" s="80">
        <v>40</v>
      </c>
      <c r="D46" s="81">
        <v>42</v>
      </c>
      <c r="E46" s="106">
        <v>17</v>
      </c>
      <c r="F46" s="81">
        <v>2</v>
      </c>
      <c r="G46" s="104">
        <v>4</v>
      </c>
      <c r="H46" s="131"/>
      <c r="I46" s="132"/>
      <c r="J46" s="133"/>
      <c r="K46" s="131"/>
      <c r="L46" s="132"/>
      <c r="M46" s="133"/>
      <c r="N46" s="131"/>
      <c r="O46" s="132"/>
      <c r="P46" s="133"/>
      <c r="Q46" s="131"/>
      <c r="R46" s="132"/>
      <c r="S46" s="133"/>
      <c r="T46" s="131"/>
      <c r="U46" s="132"/>
      <c r="V46" s="134"/>
      <c r="W46" s="114">
        <f t="shared" si="0"/>
        <v>0</v>
      </c>
      <c r="X46" s="114">
        <f t="shared" si="1"/>
        <v>0</v>
      </c>
      <c r="Y46" s="114">
        <f t="shared" si="2"/>
        <v>0</v>
      </c>
      <c r="Z46" s="114">
        <f t="shared" si="3"/>
        <v>0</v>
      </c>
      <c r="AA46" s="115">
        <f t="shared" si="4"/>
        <v>0</v>
      </c>
      <c r="AB46" s="127">
        <f t="shared" si="5"/>
        <v>0</v>
      </c>
      <c r="AC46" s="117">
        <f t="shared" si="6"/>
        <v>0</v>
      </c>
      <c r="AD46" s="117">
        <f t="shared" si="7"/>
        <v>0</v>
      </c>
      <c r="AE46" s="117">
        <f t="shared" si="8"/>
        <v>0</v>
      </c>
      <c r="AF46" s="118">
        <f t="shared" si="9"/>
        <v>0</v>
      </c>
      <c r="AG46" s="128">
        <f t="shared" si="10"/>
        <v>0</v>
      </c>
      <c r="AH46" s="120">
        <f t="shared" si="11"/>
        <v>0</v>
      </c>
      <c r="AI46" s="67"/>
    </row>
    <row r="47" spans="1:35" ht="24.75" customHeight="1">
      <c r="A47" s="78">
        <v>40</v>
      </c>
      <c r="B47" s="79"/>
      <c r="C47" s="80">
        <v>39</v>
      </c>
      <c r="D47" s="81">
        <v>37</v>
      </c>
      <c r="E47" s="81">
        <v>35</v>
      </c>
      <c r="F47" s="81">
        <v>33</v>
      </c>
      <c r="G47" s="104">
        <v>31</v>
      </c>
      <c r="H47" s="131"/>
      <c r="I47" s="132"/>
      <c r="J47" s="133"/>
      <c r="K47" s="131"/>
      <c r="L47" s="132"/>
      <c r="M47" s="133"/>
      <c r="N47" s="131"/>
      <c r="O47" s="132"/>
      <c r="P47" s="133"/>
      <c r="Q47" s="131"/>
      <c r="R47" s="132"/>
      <c r="S47" s="133"/>
      <c r="T47" s="131"/>
      <c r="U47" s="132"/>
      <c r="V47" s="134"/>
      <c r="W47" s="114">
        <f t="shared" si="0"/>
        <v>0</v>
      </c>
      <c r="X47" s="114">
        <f t="shared" si="1"/>
        <v>0</v>
      </c>
      <c r="Y47" s="114">
        <f t="shared" si="2"/>
        <v>0</v>
      </c>
      <c r="Z47" s="114">
        <f t="shared" si="3"/>
        <v>0</v>
      </c>
      <c r="AA47" s="115">
        <f t="shared" si="4"/>
        <v>0</v>
      </c>
      <c r="AB47" s="127">
        <f t="shared" si="5"/>
        <v>0</v>
      </c>
      <c r="AC47" s="117">
        <f t="shared" si="6"/>
        <v>0</v>
      </c>
      <c r="AD47" s="117">
        <f t="shared" si="7"/>
        <v>0</v>
      </c>
      <c r="AE47" s="117">
        <f t="shared" si="8"/>
        <v>0</v>
      </c>
      <c r="AF47" s="118">
        <f t="shared" si="9"/>
        <v>0</v>
      </c>
      <c r="AG47" s="128">
        <f t="shared" si="10"/>
        <v>0</v>
      </c>
      <c r="AH47" s="120">
        <f t="shared" si="11"/>
        <v>0</v>
      </c>
      <c r="AI47" s="67"/>
    </row>
    <row r="48" spans="1:35" ht="24.75" customHeight="1">
      <c r="A48" s="78">
        <v>41</v>
      </c>
      <c r="B48" s="79"/>
      <c r="C48" s="80">
        <v>42</v>
      </c>
      <c r="D48" s="106">
        <v>7</v>
      </c>
      <c r="E48" s="81">
        <v>2</v>
      </c>
      <c r="F48" s="81">
        <v>4</v>
      </c>
      <c r="G48" s="104">
        <v>6</v>
      </c>
      <c r="H48" s="131"/>
      <c r="I48" s="132"/>
      <c r="J48" s="133"/>
      <c r="K48" s="131"/>
      <c r="L48" s="132"/>
      <c r="M48" s="133"/>
      <c r="N48" s="131"/>
      <c r="O48" s="132"/>
      <c r="P48" s="133"/>
      <c r="Q48" s="131"/>
      <c r="R48" s="132"/>
      <c r="S48" s="133"/>
      <c r="T48" s="131"/>
      <c r="U48" s="132"/>
      <c r="V48" s="134"/>
      <c r="W48" s="114">
        <f t="shared" si="0"/>
        <v>0</v>
      </c>
      <c r="X48" s="114">
        <f t="shared" si="1"/>
        <v>0</v>
      </c>
      <c r="Y48" s="114">
        <f t="shared" si="2"/>
        <v>0</v>
      </c>
      <c r="Z48" s="114">
        <f t="shared" si="3"/>
        <v>0</v>
      </c>
      <c r="AA48" s="115">
        <f t="shared" si="4"/>
        <v>0</v>
      </c>
      <c r="AB48" s="127">
        <f t="shared" si="5"/>
        <v>0</v>
      </c>
      <c r="AC48" s="117">
        <f t="shared" si="6"/>
        <v>0</v>
      </c>
      <c r="AD48" s="117">
        <f t="shared" si="7"/>
        <v>0</v>
      </c>
      <c r="AE48" s="117">
        <f t="shared" si="8"/>
        <v>0</v>
      </c>
      <c r="AF48" s="118">
        <f t="shared" si="9"/>
        <v>0</v>
      </c>
      <c r="AG48" s="128">
        <f t="shared" si="10"/>
        <v>0</v>
      </c>
      <c r="AH48" s="120">
        <f t="shared" si="11"/>
        <v>0</v>
      </c>
      <c r="AI48" s="67"/>
    </row>
    <row r="49" spans="1:35" ht="24.75" customHeight="1">
      <c r="A49" s="78">
        <v>42</v>
      </c>
      <c r="B49" s="79"/>
      <c r="C49" s="80">
        <v>41</v>
      </c>
      <c r="D49" s="81">
        <v>39</v>
      </c>
      <c r="E49" s="81">
        <v>37</v>
      </c>
      <c r="F49" s="81">
        <v>35</v>
      </c>
      <c r="G49" s="104">
        <v>33</v>
      </c>
      <c r="H49" s="131"/>
      <c r="I49" s="132"/>
      <c r="J49" s="133"/>
      <c r="K49" s="131"/>
      <c r="L49" s="132"/>
      <c r="M49" s="133"/>
      <c r="N49" s="131"/>
      <c r="O49" s="132"/>
      <c r="P49" s="133"/>
      <c r="Q49" s="131"/>
      <c r="R49" s="132"/>
      <c r="S49" s="133"/>
      <c r="T49" s="131"/>
      <c r="U49" s="132"/>
      <c r="V49" s="134"/>
      <c r="W49" s="114">
        <f t="shared" si="0"/>
        <v>0</v>
      </c>
      <c r="X49" s="114">
        <f t="shared" si="1"/>
        <v>0</v>
      </c>
      <c r="Y49" s="114">
        <f t="shared" si="2"/>
        <v>0</v>
      </c>
      <c r="Z49" s="114">
        <f t="shared" si="3"/>
        <v>0</v>
      </c>
      <c r="AA49" s="115">
        <f t="shared" si="4"/>
        <v>0</v>
      </c>
      <c r="AB49" s="127">
        <f t="shared" si="5"/>
        <v>0</v>
      </c>
      <c r="AC49" s="117">
        <f t="shared" si="6"/>
        <v>0</v>
      </c>
      <c r="AD49" s="117">
        <f t="shared" si="7"/>
        <v>0</v>
      </c>
      <c r="AE49" s="117">
        <f t="shared" si="8"/>
        <v>0</v>
      </c>
      <c r="AF49" s="118">
        <f t="shared" si="9"/>
        <v>0</v>
      </c>
      <c r="AG49" s="128">
        <f t="shared" si="10"/>
        <v>0</v>
      </c>
      <c r="AH49" s="120">
        <f t="shared" si="11"/>
        <v>0</v>
      </c>
      <c r="AI49" s="67"/>
    </row>
    <row r="50" spans="1:35" ht="24.75" customHeight="1" thickBot="1">
      <c r="A50" s="77">
        <v>43</v>
      </c>
      <c r="B50" s="75"/>
      <c r="C50" s="109" t="s">
        <v>35</v>
      </c>
      <c r="D50" s="85">
        <v>2</v>
      </c>
      <c r="E50" s="85">
        <v>4</v>
      </c>
      <c r="F50" s="85">
        <v>6</v>
      </c>
      <c r="G50" s="105">
        <v>8</v>
      </c>
      <c r="H50" s="135">
        <v>13</v>
      </c>
      <c r="I50" s="136"/>
      <c r="J50" s="137">
        <v>7</v>
      </c>
      <c r="K50" s="135"/>
      <c r="L50" s="136"/>
      <c r="M50" s="137"/>
      <c r="N50" s="135"/>
      <c r="O50" s="136"/>
      <c r="P50" s="137"/>
      <c r="Q50" s="135"/>
      <c r="R50" s="136"/>
      <c r="S50" s="137"/>
      <c r="T50" s="135"/>
      <c r="U50" s="136"/>
      <c r="V50" s="138"/>
      <c r="W50" s="139">
        <f t="shared" si="0"/>
        <v>6</v>
      </c>
      <c r="X50" s="140">
        <f t="shared" si="1"/>
        <v>0</v>
      </c>
      <c r="Y50" s="140">
        <f t="shared" si="2"/>
        <v>0</v>
      </c>
      <c r="Z50" s="140">
        <f t="shared" si="3"/>
        <v>0</v>
      </c>
      <c r="AA50" s="141">
        <f t="shared" si="4"/>
        <v>0</v>
      </c>
      <c r="AB50" s="142">
        <f t="shared" si="5"/>
        <v>1</v>
      </c>
      <c r="AC50" s="143">
        <f t="shared" si="6"/>
        <v>0</v>
      </c>
      <c r="AD50" s="143">
        <f t="shared" si="7"/>
        <v>0</v>
      </c>
      <c r="AE50" s="143">
        <f t="shared" si="8"/>
        <v>0</v>
      </c>
      <c r="AF50" s="144">
        <f t="shared" si="9"/>
        <v>0</v>
      </c>
      <c r="AG50" s="145">
        <f t="shared" si="10"/>
        <v>1</v>
      </c>
      <c r="AH50" s="146">
        <f t="shared" si="11"/>
        <v>6</v>
      </c>
      <c r="AI50" s="67"/>
    </row>
    <row r="51" spans="2:7" ht="13.5" thickTop="1">
      <c r="B51" s="1" t="s">
        <v>36</v>
      </c>
      <c r="C51" s="83">
        <v>43</v>
      </c>
      <c r="D51" s="84">
        <v>10</v>
      </c>
      <c r="E51" s="84">
        <v>22</v>
      </c>
      <c r="F51" s="84">
        <v>15</v>
      </c>
      <c r="G51" s="84">
        <v>35</v>
      </c>
    </row>
    <row r="52" spans="2:7" ht="12.75">
      <c r="B52" s="1" t="s">
        <v>37</v>
      </c>
      <c r="C52" s="83">
        <f>SUM(C8:C51)</f>
        <v>946</v>
      </c>
      <c r="D52" s="84">
        <f>SUM(D8:D52)</f>
        <v>946</v>
      </c>
      <c r="E52" s="84">
        <f>SUM(E8:E51)</f>
        <v>946</v>
      </c>
      <c r="F52" s="84">
        <f>SUM(F8:F51)</f>
        <v>946</v>
      </c>
      <c r="G52" s="84">
        <f>SUM(G8:G51)</f>
        <v>946</v>
      </c>
    </row>
    <row r="53" ht="12.75">
      <c r="G53" s="84"/>
    </row>
    <row r="54" spans="3:7" ht="12.75">
      <c r="C54" s="83"/>
      <c r="D54" s="84"/>
      <c r="E54" s="84"/>
      <c r="F54" s="84"/>
      <c r="G54" s="84"/>
    </row>
    <row r="55" spans="3:7" ht="12.75">
      <c r="C55" s="83"/>
      <c r="D55" s="84"/>
      <c r="E55" s="84"/>
      <c r="F55" s="84"/>
      <c r="G55" s="84"/>
    </row>
    <row r="56" spans="3:7" ht="12.75">
      <c r="C56" s="83"/>
      <c r="D56" s="84"/>
      <c r="E56" s="84"/>
      <c r="F56" s="84"/>
      <c r="G56" s="84"/>
    </row>
    <row r="57" spans="3:7" ht="12.75">
      <c r="C57" s="83"/>
      <c r="D57" s="84"/>
      <c r="E57" s="84"/>
      <c r="F57" s="84"/>
      <c r="G57" s="84"/>
    </row>
    <row r="58" spans="3:7" ht="12.75">
      <c r="C58" s="83"/>
      <c r="D58" s="84"/>
      <c r="E58" s="84"/>
      <c r="F58" s="84"/>
      <c r="G58" s="84"/>
    </row>
    <row r="59" spans="3:7" ht="12.75">
      <c r="C59" s="83"/>
      <c r="D59" s="84"/>
      <c r="E59" s="84"/>
      <c r="F59" s="84"/>
      <c r="G59" s="84"/>
    </row>
    <row r="60" spans="3:7" ht="12.75">
      <c r="C60" s="83"/>
      <c r="D60" s="84"/>
      <c r="E60" s="84"/>
      <c r="F60" s="84"/>
      <c r="G60" s="84"/>
    </row>
    <row r="61" spans="3:7" ht="12.75">
      <c r="C61" s="83"/>
      <c r="D61" s="84"/>
      <c r="E61" s="84"/>
      <c r="F61" s="84"/>
      <c r="G61" s="84"/>
    </row>
    <row r="62" spans="3:7" ht="12.75">
      <c r="C62" s="83"/>
      <c r="D62" s="84"/>
      <c r="E62" s="84"/>
      <c r="F62" s="84"/>
      <c r="G62" s="84"/>
    </row>
    <row r="63" spans="3:7" ht="12.75">
      <c r="C63" s="83"/>
      <c r="D63" s="84"/>
      <c r="E63" s="84"/>
      <c r="F63" s="84"/>
      <c r="G63" s="84"/>
    </row>
    <row r="64" spans="3:7" ht="12.75">
      <c r="C64" s="83"/>
      <c r="D64" s="84"/>
      <c r="E64" s="84"/>
      <c r="F64" s="84"/>
      <c r="G64" s="84"/>
    </row>
    <row r="65" spans="3:7" ht="12.75">
      <c r="C65" s="83"/>
      <c r="D65" s="84"/>
      <c r="E65" s="84"/>
      <c r="F65" s="84"/>
      <c r="G65" s="84"/>
    </row>
    <row r="66" spans="3:7" ht="12.75">
      <c r="C66" s="83"/>
      <c r="D66" s="84"/>
      <c r="E66" s="84"/>
      <c r="F66" s="84"/>
      <c r="G66" s="84"/>
    </row>
    <row r="67" spans="3:7" ht="12.75">
      <c r="C67" s="83"/>
      <c r="D67" s="84"/>
      <c r="E67" s="84"/>
      <c r="F67" s="84"/>
      <c r="G67" s="84"/>
    </row>
    <row r="68" spans="3:7" ht="12.75">
      <c r="C68" s="83"/>
      <c r="D68" s="84"/>
      <c r="E68" s="84"/>
      <c r="F68" s="84"/>
      <c r="G68" s="84"/>
    </row>
    <row r="69" spans="3:7" ht="12.75">
      <c r="C69" s="83"/>
      <c r="D69" s="84"/>
      <c r="E69" s="84"/>
      <c r="F69" s="84"/>
      <c r="G69" s="84"/>
    </row>
    <row r="70" spans="3:7" ht="12.75">
      <c r="C70" s="83"/>
      <c r="D70" s="84"/>
      <c r="E70" s="84"/>
      <c r="F70" s="84"/>
      <c r="G70" s="84"/>
    </row>
    <row r="71" spans="3:7" ht="12.75">
      <c r="C71" s="83"/>
      <c r="D71" s="84"/>
      <c r="E71" s="84"/>
      <c r="F71" s="84"/>
      <c r="G71" s="84"/>
    </row>
    <row r="72" spans="3:7" ht="12.75">
      <c r="C72" s="83"/>
      <c r="D72" s="84"/>
      <c r="E72" s="84"/>
      <c r="F72" s="84"/>
      <c r="G72" s="84"/>
    </row>
    <row r="73" spans="3:7" ht="12.75">
      <c r="C73" s="83"/>
      <c r="D73" s="84"/>
      <c r="E73" s="84"/>
      <c r="F73" s="84"/>
      <c r="G73" s="84"/>
    </row>
    <row r="74" spans="3:7" ht="12.75">
      <c r="C74" s="83"/>
      <c r="D74" s="84"/>
      <c r="E74" s="84"/>
      <c r="F74" s="84"/>
      <c r="G74" s="84"/>
    </row>
    <row r="75" spans="3:7" ht="12.75">
      <c r="C75" s="83"/>
      <c r="D75" s="84"/>
      <c r="E75" s="84"/>
      <c r="F75" s="84"/>
      <c r="G75" s="84"/>
    </row>
    <row r="76" spans="3:7" ht="12.75">
      <c r="C76" s="83"/>
      <c r="D76" s="84"/>
      <c r="E76" s="84"/>
      <c r="F76" s="84"/>
      <c r="G76" s="84"/>
    </row>
    <row r="77" spans="3:7" ht="12.75">
      <c r="C77" s="83"/>
      <c r="D77" s="84"/>
      <c r="E77" s="84"/>
      <c r="F77" s="84"/>
      <c r="G77" s="84"/>
    </row>
    <row r="78" spans="3:7" ht="12.75">
      <c r="C78" s="67"/>
      <c r="D78" s="67"/>
      <c r="E78" s="67"/>
      <c r="F78" s="67"/>
      <c r="G78" s="67"/>
    </row>
  </sheetData>
  <sheetProtection/>
  <protectedRanges>
    <protectedRange password="E9FC" sqref="W1:AH7 W51:AH65536" name="berekeningen"/>
    <protectedRange password="E9FC" sqref="W8:AH8" name="berekeningen_1"/>
    <protectedRange password="E9FC" sqref="W9:AH50" name="berekeningen_2"/>
  </protectedRanges>
  <mergeCells count="5">
    <mergeCell ref="H7:J7"/>
    <mergeCell ref="K7:M7"/>
    <mergeCell ref="N7:P7"/>
    <mergeCell ref="Q7:S7"/>
    <mergeCell ref="T7:V7"/>
  </mergeCells>
  <conditionalFormatting sqref="A8:A50">
    <cfRule type="cellIs" priority="1" dxfId="0" operator="notEqual" stopIfTrue="1">
      <formula>#REF!</formula>
    </cfRule>
  </conditionalFormatting>
  <printOptions horizontalCentered="1"/>
  <pageMargins left="0.1968503937007874" right="0.1968503937007874" top="0.1968503937007874" bottom="0.1968503937007874" header="0.31496062992125984" footer="0.1968503937007874"/>
  <pageSetup fitToHeight="4" fitToWidth="1" horizontalDpi="300" verticalDpi="300" orientation="landscape" paperSize="9" r:id="rId1"/>
  <headerFooter alignWithMargins="0">
    <oddFooter>&amp;C38 teams: 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 Waaij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 Vuurpijl</dc:creator>
  <cp:keywords/>
  <dc:description/>
  <cp:lastModifiedBy>Jacques</cp:lastModifiedBy>
  <cp:lastPrinted>2008-08-25T19:32:34Z</cp:lastPrinted>
  <dcterms:created xsi:type="dcterms:W3CDTF">2002-03-29T16:55:05Z</dcterms:created>
  <dcterms:modified xsi:type="dcterms:W3CDTF">2013-09-17T21:37:40Z</dcterms:modified>
  <cp:category/>
  <cp:version/>
  <cp:contentType/>
  <cp:contentStatus/>
</cp:coreProperties>
</file>